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mc:AlternateContent xmlns:mc="http://schemas.openxmlformats.org/markup-compatibility/2006">
    <mc:Choice Requires="x15">
      <x15ac:absPath xmlns:x15ac="http://schemas.microsoft.com/office/spreadsheetml/2010/11/ac" url="Y:\Coordinacion\MANTENIMIENTO MR\DECLARACIONES F4-FEM\"/>
    </mc:Choice>
  </mc:AlternateContent>
  <xr:revisionPtr revIDLastSave="0" documentId="13_ncr:1_{6F5E3AF5-073F-465C-9072-3BC24A791EDB}" xr6:coauthVersionLast="47" xr6:coauthVersionMax="47" xr10:uidLastSave="{00000000-0000-0000-0000-000000000000}"/>
  <bookViews>
    <workbookView xWindow="-110" yWindow="-110" windowWidth="19420" windowHeight="10300" tabRatio="773" firstSheet="2" activeTab="6" xr2:uid="{3EB20184-8824-4F85-941A-B406D07477F5}"/>
  </bookViews>
  <sheets>
    <sheet name="INICIO" sheetId="22" r:id="rId1"/>
    <sheet name="INSTALACION NUEVA" sheetId="46" r:id="rId2"/>
    <sheet name="INSTALACION EXISTENTE" sheetId="44" r:id="rId3"/>
    <sheet name="BAJA INSTALACION" sheetId="45" r:id="rId4"/>
    <sheet name="INSTALACIONES" sheetId="25" r:id="rId5"/>
    <sheet name="MANTENEDORES" sheetId="32" r:id="rId6"/>
    <sheet name="PROPIETARIOS" sheetId="27" r:id="rId7"/>
    <sheet name="LISTADO VEHICULOS" sheetId="35" state="hidden" r:id="rId8"/>
    <sheet name="HOJA AUXILIAR 1" sheetId="41" state="hidden" r:id="rId9"/>
    <sheet name="HOJA AUXILIAR 2" sheetId="40" state="hidden" r:id="rId10"/>
  </sheets>
  <definedNames>
    <definedName name="autorell_ciudinst" localSheetId="8">tabla_instalaciones[CIUDAD]</definedName>
    <definedName name="autorell_ciudinst">tabla_instalaciones[CIUDAD]</definedName>
    <definedName name="autorell_codinst" localSheetId="8">tabla_propietarios[CODIGO INSTALACION]</definedName>
    <definedName name="autorell_codinst">tabla_propietarios[CODIGO INSTALACION]</definedName>
    <definedName name="autorell_codmant" localSheetId="8">tabla_mantenedores[CODIGO MANTENEDOR]</definedName>
    <definedName name="autorell_codmant">tabla_mantenedores[CODIGO MANTENEDOR]</definedName>
    <definedName name="autorell_correoprop" localSheetId="8">tabla_propietarios[CORREO ELECTRÓNICO DE CONTACTO]</definedName>
    <definedName name="autorell_correoprop">tabla_propietarios[CORREO ELECTRÓNICO DE CONTACTO]</definedName>
    <definedName name="autorell_cpinst" localSheetId="8">tabla_instalaciones[CP]</definedName>
    <definedName name="autorell_cpinst">tabla_instalaciones[CP]</definedName>
    <definedName name="autorell_dirinst" localSheetId="8">tabla_instalaciones[DIRECCION]</definedName>
    <definedName name="autorell_dirinst">tabla_instalaciones[DIRECCION]</definedName>
    <definedName name="autorell_nominst" localSheetId="8">tabla_instalaciones[NOMBRE INSTALACION]</definedName>
    <definedName name="autorell_nominst">tabla_instalaciones[NOMBRE INSTALACION]</definedName>
    <definedName name="autorell_nommant" localSheetId="8">tabla_mantenedores[NOMBRE MANTENEDOR]</definedName>
    <definedName name="autorell_nommant">tabla_mantenedores[NOMBRE MANTENEDOR]</definedName>
    <definedName name="autorell_nomprop" localSheetId="8">tabla_propietarios[PROPIETARIO INSTALACION]</definedName>
    <definedName name="autorell_nomprop">tabla_propietarios[PROPIETARIO INSTALACION]</definedName>
    <definedName name="autorell_plan">#REF!</definedName>
    <definedName name="autorell_provinst" localSheetId="8">tabla_instalaciones[PROVINCIA]</definedName>
    <definedName name="autorell_provinst">tabla_instalaciones[PROVINCIA]</definedName>
    <definedName name="autorell_tipoveh">#REF!</definedName>
    <definedName name="listades_cifmant" localSheetId="8">tabla_mantenedores[CIF MANTENEDOR]</definedName>
    <definedName name="listades_cifmant">tabla_mantenedores[CIF MANTENEDOR]</definedName>
    <definedName name="listades_cifprop" localSheetId="8">tabla_propietarios[CIF PROPIETARIO]</definedName>
    <definedName name="listades_cifprop">tabla_propietarios[CIF PROPIETARIO]</definedName>
    <definedName name="listades_codinst" localSheetId="8">tabla_instalaciones[CODIGO INSTALACION]</definedName>
    <definedName name="listades_codinst">tabla_instalaciones[CODIGO INSTALACION]</definedName>
    <definedName name="listades_equipoauditor">equipo_auditor[Acrónimo auditor]</definedName>
    <definedName name="listades_intervencion" localSheetId="8">tabla_intervencion[Tipo de intervención]</definedName>
    <definedName name="listades_intervencion">tabla_intervencion[Tipo de intervención]</definedName>
    <definedName name="listades_serie">#REF!</definedName>
    <definedName name="listades_serie_altavelocidad" localSheetId="8">tabla_altavelocidad[Alta velocidad]</definedName>
    <definedName name="listades_serie_altavelocidad">tabla_altavelocidad[Alta velocidad]</definedName>
    <definedName name="listades_serie_autodiesel" localSheetId="8">tabla_autodiesel[Autopropulsado diésel]</definedName>
    <definedName name="listades_serie_autodiesel">tabla_autodiesel[Autopropulsado diésel]</definedName>
    <definedName name="listades_serie_autoelectrico" localSheetId="8">tabla_autoelectrico[Autopropulsado eléctrico]</definedName>
    <definedName name="listades_serie_autoelectrico">tabla_autoelectrico[Autopropulsado eléctrico]</definedName>
    <definedName name="listades_serie_coche" localSheetId="8">tabla_coche[Coche]</definedName>
    <definedName name="listades_serie_coche">tabla_coche[Coche]</definedName>
    <definedName name="listades_serie_hibrido" localSheetId="8">tabla_hibrido[Híbrido]</definedName>
    <definedName name="listades_serie_hibrido">tabla_hibrido[Híbrido]</definedName>
    <definedName name="listades_serie_locodiesel" localSheetId="8">tabla_locodiesel[Locomotora diésel]</definedName>
    <definedName name="listades_serie_locodiesel">tabla_locodiesel[Locomotora diésel]</definedName>
    <definedName name="listades_serie_locoelectrica" localSheetId="8">tabla_locoelectrica[Locomotora eléctrica]</definedName>
    <definedName name="listades_serie_locoelectrica">tabla_locoelectrica[Locomotora eléctrica]</definedName>
    <definedName name="listades_serie_materialauxiliar" localSheetId="8">tabla_materialauxiliar[Material auxiliar]</definedName>
    <definedName name="listades_serie_materialauxiliar">tabla_materialauxiliar[Material auxiliar]</definedName>
    <definedName name="listades_serie_materialhistorico" localSheetId="8">tabla_materialhistorico[Material histórico]</definedName>
    <definedName name="listades_serie_materialhistorico">tabla_materialhistorico[Material histórico]</definedName>
    <definedName name="listades_serie_vagon" localSheetId="8">tabla_vagon[Vagón]</definedName>
    <definedName name="listades_serie_vagon">tabla_vagon[Vagón]</definedName>
    <definedName name="listades_tipoveh" localSheetId="8">tabla_tipoveh[Tipo de vehículo]</definedName>
    <definedName name="listades_tipoveh">tabla_tipoveh[Tipo de vehículo]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0" l="1"/>
  <c r="D6" i="46" a="1"/>
  <c r="D6" i="46" s="1"/>
  <c r="G6" i="46" a="1"/>
  <c r="G6" i="46" s="1"/>
  <c r="D6" i="45" a="1"/>
  <c r="D6" i="45" s="1"/>
  <c r="G6" i="45" a="1"/>
  <c r="G6" i="45" s="1"/>
  <c r="E9" i="45" a="1"/>
  <c r="E9" i="45" s="1"/>
  <c r="B10" i="45" a="1"/>
  <c r="B10" i="45" s="1"/>
  <c r="F10" i="45" a="1"/>
  <c r="F10" i="45" s="1"/>
  <c r="H10" i="45" a="1"/>
  <c r="H10" i="45" s="1"/>
  <c r="B11" i="45" a="1"/>
  <c r="B11" i="45" s="1"/>
  <c r="B14" i="45" a="1"/>
  <c r="B14" i="45" s="1"/>
  <c r="F14" i="45" a="1"/>
  <c r="F14" i="45" s="1"/>
  <c r="D15" i="45" a="1"/>
  <c r="D15" i="45" s="1"/>
  <c r="D6" i="44" a="1"/>
  <c r="D6" i="44" s="1"/>
  <c r="G6" i="44" a="1"/>
  <c r="G6" i="44" s="1"/>
  <c r="E9" i="44" a="1"/>
  <c r="E9" i="44" s="1"/>
  <c r="B10" i="44" a="1"/>
  <c r="B10" i="44" s="1"/>
  <c r="F10" i="44" a="1"/>
  <c r="F10" i="44" s="1"/>
  <c r="H10" i="44" a="1"/>
  <c r="H10" i="44" s="1"/>
  <c r="B11" i="44" a="1"/>
  <c r="B11" i="44" s="1"/>
  <c r="B14" i="44" a="1"/>
  <c r="B14" i="44" s="1"/>
  <c r="F14" i="44" a="1"/>
  <c r="F14" i="44" s="1"/>
  <c r="D15" i="44" a="1"/>
  <c r="D15" i="44" s="1"/>
  <c r="N44" i="44"/>
  <c r="I44" i="41" l="1"/>
  <c r="A44" i="41"/>
  <c r="I43" i="41"/>
  <c r="A43" i="41"/>
  <c r="I42" i="41"/>
  <c r="A42" i="41"/>
  <c r="I41" i="41"/>
  <c r="A41" i="41"/>
  <c r="I40" i="41"/>
  <c r="A40" i="41"/>
  <c r="I39" i="41"/>
  <c r="A39" i="41"/>
  <c r="I38" i="41"/>
  <c r="A38" i="41"/>
  <c r="I37" i="41"/>
  <c r="A37" i="41"/>
  <c r="I36" i="41"/>
  <c r="A36" i="41"/>
  <c r="I35" i="41"/>
  <c r="A35" i="41"/>
  <c r="I34" i="41"/>
  <c r="A34" i="41"/>
  <c r="I33" i="41"/>
  <c r="A33" i="41"/>
  <c r="I32" i="41"/>
  <c r="A32" i="41"/>
  <c r="I31" i="41"/>
  <c r="A31" i="41"/>
  <c r="I30" i="41"/>
  <c r="A30" i="41"/>
  <c r="I29" i="41"/>
  <c r="A29" i="41"/>
  <c r="I28" i="41"/>
  <c r="A28" i="41"/>
  <c r="I27" i="41"/>
  <c r="A27" i="41"/>
  <c r="I26" i="41"/>
  <c r="A26" i="41"/>
  <c r="I25" i="41"/>
  <c r="A25" i="41"/>
  <c r="I24" i="41"/>
  <c r="A24" i="41"/>
  <c r="I23" i="41"/>
  <c r="A23" i="41"/>
  <c r="I22" i="41"/>
  <c r="A22" i="41"/>
  <c r="I21" i="41"/>
  <c r="A21" i="41"/>
  <c r="I20" i="41"/>
  <c r="A20" i="41"/>
  <c r="I19" i="41"/>
  <c r="A19" i="41"/>
  <c r="I18" i="41"/>
  <c r="A18" i="41"/>
  <c r="I17" i="41"/>
  <c r="A17" i="41"/>
  <c r="I16" i="41"/>
  <c r="A16" i="41"/>
  <c r="I15" i="41"/>
  <c r="A15" i="41"/>
  <c r="I14" i="41"/>
  <c r="A14" i="41"/>
  <c r="I13" i="41"/>
  <c r="A13" i="41"/>
  <c r="I12" i="41"/>
  <c r="A12" i="41"/>
  <c r="I11" i="41"/>
  <c r="A11" i="41"/>
  <c r="I10" i="41"/>
  <c r="A10" i="41"/>
  <c r="I9" i="41"/>
  <c r="A9" i="41"/>
  <c r="I8" i="41"/>
  <c r="A8" i="41"/>
  <c r="I7" i="41"/>
  <c r="A7" i="41"/>
  <c r="I6" i="41"/>
  <c r="A6" i="41"/>
  <c r="I5" i="41"/>
  <c r="A5" i="41"/>
  <c r="I4" i="41"/>
  <c r="A4" i="41"/>
  <c r="I3" i="41"/>
  <c r="A3" i="41"/>
  <c r="I2" i="41"/>
  <c r="A2" i="41"/>
  <c r="I44" i="40"/>
  <c r="A44" i="40"/>
  <c r="I43" i="40"/>
  <c r="A43" i="40"/>
  <c r="I42" i="40"/>
  <c r="A42" i="40"/>
  <c r="I41" i="40"/>
  <c r="A41" i="40"/>
  <c r="I40" i="40"/>
  <c r="A40" i="40"/>
  <c r="I39" i="40"/>
  <c r="A39" i="40"/>
  <c r="I38" i="40"/>
  <c r="A38" i="40"/>
  <c r="I37" i="40"/>
  <c r="A37" i="40"/>
  <c r="I36" i="40"/>
  <c r="A36" i="40"/>
  <c r="I35" i="40"/>
  <c r="A35" i="40"/>
  <c r="I34" i="40"/>
  <c r="A34" i="40"/>
  <c r="I33" i="40"/>
  <c r="A33" i="40"/>
  <c r="I32" i="40"/>
  <c r="A32" i="40"/>
  <c r="I31" i="40"/>
  <c r="A31" i="40"/>
  <c r="I30" i="40"/>
  <c r="A30" i="40"/>
  <c r="I29" i="40"/>
  <c r="A29" i="40"/>
  <c r="I28" i="40"/>
  <c r="A28" i="40"/>
  <c r="I27" i="40"/>
  <c r="A27" i="40"/>
  <c r="I26" i="40"/>
  <c r="A26" i="40"/>
  <c r="I25" i="40"/>
  <c r="A25" i="40"/>
  <c r="I24" i="40"/>
  <c r="A24" i="40"/>
  <c r="I23" i="40"/>
  <c r="A23" i="40"/>
  <c r="I22" i="40"/>
  <c r="A22" i="40"/>
  <c r="I21" i="40"/>
  <c r="A21" i="40"/>
  <c r="I20" i="40"/>
  <c r="A20" i="40"/>
  <c r="I19" i="40"/>
  <c r="A19" i="40"/>
  <c r="I18" i="40"/>
  <c r="A18" i="40"/>
  <c r="I17" i="40"/>
  <c r="A17" i="40"/>
  <c r="I16" i="40"/>
  <c r="A16" i="40"/>
  <c r="I15" i="40"/>
  <c r="A15" i="40"/>
  <c r="I14" i="40"/>
  <c r="A14" i="40"/>
  <c r="I13" i="40"/>
  <c r="A13" i="40"/>
  <c r="I12" i="40"/>
  <c r="A12" i="40"/>
  <c r="I11" i="40"/>
  <c r="A11" i="40"/>
  <c r="I10" i="40"/>
  <c r="A10" i="40"/>
  <c r="I9" i="40"/>
  <c r="A9" i="40"/>
  <c r="I8" i="40"/>
  <c r="A8" i="40"/>
  <c r="I7" i="40"/>
  <c r="A7" i="40"/>
  <c r="I6" i="40"/>
  <c r="A6" i="40"/>
  <c r="I5" i="40"/>
  <c r="A5" i="40"/>
  <c r="I4" i="40"/>
  <c r="A4" i="40"/>
  <c r="I3" i="40"/>
  <c r="A3" i="40"/>
  <c r="I2" i="40"/>
  <c r="N78" i="44"/>
  <c r="N47" i="44"/>
  <c r="N52" i="46"/>
  <c r="N79" i="46"/>
  <c r="N63" i="44"/>
  <c r="N58" i="46"/>
  <c r="N55" i="44"/>
  <c r="N64" i="46"/>
  <c r="N60" i="46"/>
  <c r="N81" i="44"/>
  <c r="N74" i="44"/>
  <c r="N75" i="46"/>
  <c r="N83" i="44"/>
  <c r="N70" i="44"/>
  <c r="N49" i="46"/>
  <c r="N71" i="44"/>
  <c r="N71" i="46"/>
  <c r="N75" i="44"/>
  <c r="N83" i="46"/>
  <c r="N56" i="44"/>
  <c r="N65" i="44"/>
  <c r="N54" i="44"/>
  <c r="N53" i="44"/>
  <c r="N67" i="46"/>
  <c r="N46" i="44"/>
  <c r="N69" i="46"/>
  <c r="N48" i="44"/>
  <c r="N74" i="46"/>
  <c r="N76" i="44"/>
  <c r="N49" i="44"/>
  <c r="N51" i="46"/>
  <c r="N46" i="46"/>
  <c r="N84" i="46"/>
  <c r="N59" i="44"/>
  <c r="N44" i="46"/>
  <c r="N66" i="46"/>
  <c r="N60" i="44"/>
  <c r="N69" i="44"/>
  <c r="N65" i="46"/>
  <c r="N76" i="46"/>
  <c r="N58" i="44"/>
  <c r="N53" i="46"/>
  <c r="N62" i="44"/>
  <c r="N63" i="46"/>
  <c r="N81" i="46"/>
  <c r="N52" i="44"/>
  <c r="N86" i="44"/>
  <c r="N62" i="46"/>
  <c r="N82" i="46"/>
  <c r="N55" i="46"/>
  <c r="N85" i="46"/>
  <c r="N73" i="44"/>
  <c r="N57" i="44"/>
  <c r="N50" i="46"/>
  <c r="N78" i="46"/>
  <c r="N56" i="46"/>
  <c r="N47" i="46"/>
  <c r="N45" i="46"/>
  <c r="N57" i="46"/>
  <c r="N77" i="46"/>
  <c r="N68" i="46"/>
  <c r="N70" i="46"/>
  <c r="N45" i="44"/>
  <c r="N82" i="44"/>
  <c r="N84" i="44"/>
  <c r="N48" i="46"/>
  <c r="N61" i="46"/>
  <c r="N59" i="46"/>
  <c r="N51" i="44"/>
  <c r="N80" i="44"/>
  <c r="N54" i="46"/>
  <c r="N85" i="44"/>
  <c r="N73" i="46"/>
  <c r="N77" i="44"/>
  <c r="N68" i="44"/>
  <c r="N72" i="46"/>
  <c r="N61" i="44"/>
  <c r="N67" i="44"/>
  <c r="N50" i="44"/>
  <c r="N72" i="44"/>
  <c r="N64" i="44"/>
  <c r="N79" i="44"/>
  <c r="N66" i="44"/>
  <c r="N80" i="46"/>
  <c r="N86" i="4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<sst xmlns="http://schemas.openxmlformats.org/spreadsheetml/2006/main" count="1808" uniqueCount="1043">
  <si>
    <t>FECHA DE ALTA:</t>
  </si>
  <si>
    <t>TIPO DE ALTA:</t>
  </si>
  <si>
    <t>Instalación nueva:</t>
  </si>
  <si>
    <t>Baja instalación:</t>
  </si>
  <si>
    <t>Introducir fecha antes de seleccionar el tipo de alta.</t>
  </si>
  <si>
    <t>Marque sólo un tipo de alta.</t>
  </si>
  <si>
    <t>Instalación existente:</t>
  </si>
  <si>
    <t>INFORMACIÓN ADICIONAL</t>
  </si>
  <si>
    <t>USO DE INSTALACIONES DE MANTENIMIENTO DE MATERIAL RODANTE</t>
  </si>
  <si>
    <t>INSTALACIONES NUEVAS</t>
  </si>
  <si>
    <t>INFORMACIÓN GENERAL</t>
  </si>
  <si>
    <t>DATOS DE LA EMPRESA USUARIA DE LA INSTALACIÓN</t>
  </si>
  <si>
    <t>CÓDIGO MANT.</t>
  </si>
  <si>
    <t>Seleccionar</t>
  </si>
  <si>
    <t>C.I.F.</t>
  </si>
  <si>
    <t>DENOMINACIÓN JURÍDICA</t>
  </si>
  <si>
    <t>DATOS DE LA INSTALACIÓN</t>
  </si>
  <si>
    <t>CÓDIGO INST.</t>
  </si>
  <si>
    <t>NUEVO</t>
  </si>
  <si>
    <t>NOMBRE INSTALACIÓN</t>
  </si>
  <si>
    <t>PROVINCIA</t>
  </si>
  <si>
    <t>C.P.</t>
  </si>
  <si>
    <t>CIUDAD</t>
  </si>
  <si>
    <t>DIRECCIÓN</t>
  </si>
  <si>
    <t>PROPIETARIO DE LA INSTALACIÓN</t>
  </si>
  <si>
    <t>CORREO ELECTRÓNICO DE CONTACTO</t>
  </si>
  <si>
    <t>MEDIOS PRODUCTIVOS</t>
  </si>
  <si>
    <t>Nº DE VÍAS</t>
  </si>
  <si>
    <t>TORNO DE FOSO</t>
  </si>
  <si>
    <t xml:space="preserve">INSTALACIONES DE REPARACIÓN DE MOTORES ELÉCTRICOS </t>
  </si>
  <si>
    <t>Nº DE VÍAS CON FOSO</t>
  </si>
  <si>
    <t>TORNO MECANIZACIÓN RUEDAS</t>
  </si>
  <si>
    <t>BANCO DE PRUEBAS DE MOTORES ELÉCTRICOS</t>
  </si>
  <si>
    <t>ANCHOS DE VÍA</t>
  </si>
  <si>
    <t>TORNO MECANIZACIÓN EJES</t>
  </si>
  <si>
    <t>INSTALACIONES DE REPARACIÓN DE MOTORES DIÉSEL</t>
  </si>
  <si>
    <t>1000 mm</t>
  </si>
  <si>
    <t>TORNO MECANIZACIÓN MANGUETAS</t>
  </si>
  <si>
    <t>BANCO DE PRUEBAS DE MOTORES DIÉSEL</t>
  </si>
  <si>
    <t>1435 mm</t>
  </si>
  <si>
    <t>TORNO MECANIZACIÓN CUBOS DE RUEDA</t>
  </si>
  <si>
    <t>EXTRACTOR DE HUMOS</t>
  </si>
  <si>
    <t>1668 mm</t>
  </si>
  <si>
    <t>TORNO MECANIZACIÓN ZONA CALADO EJES</t>
  </si>
  <si>
    <t>LONGITUD MÁX. DE VÍA</t>
  </si>
  <si>
    <t>EQUIPO CALADO/DECALADO RODAMIENTOS</t>
  </si>
  <si>
    <t>ACCESO A TECHOS</t>
  </si>
  <si>
    <t>Nº VÍAS ELECTRIFICADAS</t>
  </si>
  <si>
    <t>INSTALACIÓN MANT. RODAMIENTOS</t>
  </si>
  <si>
    <t>LÍNEAS DE VIDA</t>
  </si>
  <si>
    <t>VÍA NIVELADA</t>
  </si>
  <si>
    <t>SECCIONADOR CATENARIA</t>
  </si>
  <si>
    <t>PUENTES GRÚA</t>
  </si>
  <si>
    <t>CARGA MÁX.</t>
  </si>
  <si>
    <t>INSTALACIONES DE TRATAMIENTO DE MM.PP.</t>
  </si>
  <si>
    <t>GATOS LEVANTE</t>
  </si>
  <si>
    <t>BAJA BOGIES</t>
  </si>
  <si>
    <t>CARGA MAX.</t>
  </si>
  <si>
    <t>BANCO PARA VERIFICAR COMPONENTES DE FRENO</t>
  </si>
  <si>
    <t>BANCO PARA VERIFICAR FRENO AIRE COMPRIMIDO EN VEHÍCULOS AISLADOS</t>
  </si>
  <si>
    <t>PRENSA DE BOGIES</t>
  </si>
  <si>
    <t>BANCO PARA VERIFICAR FRENO AIRE COMPRIMIDO EN COMPOSICIONES</t>
  </si>
  <si>
    <t>PRENSA DE CALADO Y DECALADO DE RUEDAS</t>
  </si>
  <si>
    <t>ALMACEN DE RECAMBIOS, REPUESTOS Y COMPONENTES</t>
  </si>
  <si>
    <t>PRENSA Y ÚTIL PARA LA VERIFICACIÓN DE MUELLES DE SUSPENSIÓN</t>
  </si>
  <si>
    <t>PRENSA Y ÚTIL PARA LA VERIFICACIÓN DE AMORTIGUADOR HIDRÁULICO</t>
  </si>
  <si>
    <t>INSTALACIÓN DE GRANALLADO</t>
  </si>
  <si>
    <t>OBSERVACIONES MEDIOS PRODUCTIVOS</t>
  </si>
  <si>
    <t>Los equipos e instrumentos de medición se comprobarán en las inspecciones periódicas llevadas a cabo por la Agencia Estatal de Seguridad Ferroviaria</t>
  </si>
  <si>
    <t>MATERIAL E INTERVENCIONES</t>
  </si>
  <si>
    <t>Tipo de vehículo</t>
  </si>
  <si>
    <t>Serie</t>
  </si>
  <si>
    <t>Plan o planes de mantenimiento</t>
  </si>
  <si>
    <t>Intervención</t>
  </si>
  <si>
    <t>Observaciones</t>
  </si>
  <si>
    <t>La Agencia Estatal de Seguridad ferroviaria se reserva el derecho de comprobar en cualquier momento la veracidad de los datos aportados</t>
  </si>
  <si>
    <t>FORMULARIO VÁLIDO</t>
  </si>
  <si>
    <t>VALIDADO POR</t>
  </si>
  <si>
    <t>Casilla no editable reservada para la AESF.</t>
  </si>
  <si>
    <t>INSTALACIONES EXISTENTES</t>
  </si>
  <si>
    <t>ALMACEN DE RECAMBIOS; REPUESTOS Y COMPONENTES</t>
  </si>
  <si>
    <t>BAJA DE INSTALACIÓN</t>
  </si>
  <si>
    <t>CODIGO INSTALACION</t>
  </si>
  <si>
    <t>NOMBRE INSTALACION</t>
  </si>
  <si>
    <t>CP</t>
  </si>
  <si>
    <t>DIRECCION</t>
  </si>
  <si>
    <t>-----</t>
  </si>
  <si>
    <t>GUIPÚZCOA</t>
  </si>
  <si>
    <t>BEASAIN</t>
  </si>
  <si>
    <t>c/ José Miguel Iturrioz, 26</t>
  </si>
  <si>
    <t>IRÚN</t>
  </si>
  <si>
    <t>c/ Anaka</t>
  </si>
  <si>
    <t>ACYGS Alcorcón</t>
  </si>
  <si>
    <t>MADRID</t>
  </si>
  <si>
    <t>ALCORCÓN</t>
  </si>
  <si>
    <t>ADIF Madrid Abroñigal</t>
  </si>
  <si>
    <t>C/ Méndez Álvaro, 84 – Terminal de Contendores ABROÑIGAL</t>
  </si>
  <si>
    <t>AIR-RAIL Pinto</t>
  </si>
  <si>
    <t>PINTO</t>
  </si>
  <si>
    <t>Polígono Las Arenas de Pinto.
C/ Metalurgia, 1 y 3</t>
  </si>
  <si>
    <t>ALSA Talleres Torrejón de Ardoz</t>
  </si>
  <si>
    <t>TORREJÓN DE ARDOZ</t>
  </si>
  <si>
    <t>C/ Del límite s/n</t>
  </si>
  <si>
    <t>APPFI Mora la Nova</t>
  </si>
  <si>
    <t>TARRAGONA</t>
  </si>
  <si>
    <t>MORA LA NOVA</t>
  </si>
  <si>
    <t>Calle Aragón s/n</t>
  </si>
  <si>
    <t>ARCELOR AVILÉS</t>
  </si>
  <si>
    <t>ASTURIAS</t>
  </si>
  <si>
    <t>AVILÉS</t>
  </si>
  <si>
    <t>ARCELORMITTAL ESPAÑA, S.A. - Depósito de Locomotoras, Factoría de Avilés</t>
  </si>
  <si>
    <t>BAT ALGECIRAS</t>
  </si>
  <si>
    <t>CÁDIZ</t>
  </si>
  <si>
    <t>ALGECIRAS</t>
  </si>
  <si>
    <t>Agustín Bálsamo, s/n (Antigua Estación)</t>
  </si>
  <si>
    <t>BAT CÓRDOBA</t>
  </si>
  <si>
    <t>CÓRDOBA</t>
  </si>
  <si>
    <t>Carretera Palma del Río, km. 35 (Complejo Ferroviario El Higuerón)</t>
  </si>
  <si>
    <t>BAT CORUÑA SAN DIEGO</t>
  </si>
  <si>
    <t>LA CORUÑA</t>
  </si>
  <si>
    <t>Avenida del Ejército, s/n</t>
  </si>
  <si>
    <t>BAT ESCOMBRERAS</t>
  </si>
  <si>
    <t>MURCIA</t>
  </si>
  <si>
    <t>CARTAGENA</t>
  </si>
  <si>
    <t>Valle de Escombreras</t>
  </si>
  <si>
    <t>BAT HUELVA TÉRMINO</t>
  </si>
  <si>
    <t>HUELVA</t>
  </si>
  <si>
    <t xml:space="preserve">Polígono la Paz, s/n - Estación Huelva Mercancías </t>
  </si>
  <si>
    <t>BAT MADRID ABROÑIGAL</t>
  </si>
  <si>
    <t xml:space="preserve">c/ Méndez Álvaro, 84  </t>
  </si>
  <si>
    <t>BAT MADRID VICÁLVARO</t>
  </si>
  <si>
    <t xml:space="preserve">c/ Boyer, s/n </t>
  </si>
  <si>
    <t>BAT MIRANDA DE EBRO</t>
  </si>
  <si>
    <t>BURGOS</t>
  </si>
  <si>
    <t>MIRANDA DE EBRO</t>
  </si>
  <si>
    <t>BAT MURIEDAS</t>
  </si>
  <si>
    <t>SANTANDER</t>
  </si>
  <si>
    <t>MURIEDAS</t>
  </si>
  <si>
    <t>c/ Hermanos Torre Oruña, s/n Polígono "La Maruca"</t>
  </si>
  <si>
    <t>BAT SAGUNTO</t>
  </si>
  <si>
    <t>VALENCIA</t>
  </si>
  <si>
    <t>SAGUNTO</t>
  </si>
  <si>
    <t>Cami del Rolls, s/n</t>
  </si>
  <si>
    <t>BAT SALAMANCA</t>
  </si>
  <si>
    <t>SALAMANACA</t>
  </si>
  <si>
    <t>SALAMANCA</t>
  </si>
  <si>
    <t>c/ Fuenteguinaldo, s/n</t>
  </si>
  <si>
    <t>BAT SANTURZI-PUERTO</t>
  </si>
  <si>
    <t>VIZCAYA</t>
  </si>
  <si>
    <t>SANTURCE</t>
  </si>
  <si>
    <t xml:space="preserve">c/ Iparraguirre,58 Estación Bilbao </t>
  </si>
  <si>
    <t>BAT TRASONA</t>
  </si>
  <si>
    <t>TRASONA</t>
  </si>
  <si>
    <t xml:space="preserve">Corvera de Asturias, Factoría de Aceralia </t>
  </si>
  <si>
    <t>BAT VALENCIA LA FONT SANT LUIS</t>
  </si>
  <si>
    <t>Camino de Castelar, s/n</t>
  </si>
  <si>
    <t>BM BADAJOZ</t>
  </si>
  <si>
    <t>BADAJOZ</t>
  </si>
  <si>
    <t>BM BALMASEDA AM</t>
  </si>
  <si>
    <t>BALMASEDA</t>
  </si>
  <si>
    <t>C/ El Cristo, nº 3</t>
  </si>
  <si>
    <t>BM BARCELONA CAN TUNIS ALTA VELOCIDAD</t>
  </si>
  <si>
    <t>BARCELONA</t>
  </si>
  <si>
    <t>c/ Motores, s/n</t>
  </si>
  <si>
    <t>BM BARCELONA CAN TUNIS MOTOR</t>
  </si>
  <si>
    <t xml:space="preserve">BM BARCELONA SAN ANDRES CONDAL AUTOPROPULSADO </t>
  </si>
  <si>
    <t>SAN ANDRÉS CONDAL</t>
  </si>
  <si>
    <t>c/ Palomar, 41</t>
  </si>
  <si>
    <t>BM BARCELONA SAN ANDRÉS CONDAL LARGA DISTANCIA</t>
  </si>
  <si>
    <t>BM BILBAO OLLARGAN</t>
  </si>
  <si>
    <t>BILBAO</t>
  </si>
  <si>
    <t>C/ Santa Isabel s/n - Ollargan</t>
  </si>
  <si>
    <t>BM BRIHUEGA ADIF</t>
  </si>
  <si>
    <t>GUADALAJARA</t>
  </si>
  <si>
    <t>MUDUEX</t>
  </si>
  <si>
    <t>Ctra. Jadraque a Brihuega,Km 5,7</t>
  </si>
  <si>
    <t>BM BUÑOL</t>
  </si>
  <si>
    <t>BUÑOL</t>
  </si>
  <si>
    <t>Estación de Buñol</t>
  </si>
  <si>
    <t>BM CALATAYUD ADIF</t>
  </si>
  <si>
    <t>ZARAGOZA</t>
  </si>
  <si>
    <t>CALATAYUD</t>
  </si>
  <si>
    <t>Ctra. Valencia, s/n</t>
  </si>
  <si>
    <t>BM CARTAGENA</t>
  </si>
  <si>
    <t>C/ Triso de Molina, s/n.</t>
  </si>
  <si>
    <t>BM CARTAGENA AM</t>
  </si>
  <si>
    <t>Plaza Bastarreche, s/n.</t>
  </si>
  <si>
    <t>BM CERCEDILLA</t>
  </si>
  <si>
    <t>CERCEDILLA</t>
  </si>
  <si>
    <t>Estación RENFE de Cercedilla</t>
  </si>
  <si>
    <t>BM CISTIERNA AM</t>
  </si>
  <si>
    <t>LEÓN</t>
  </si>
  <si>
    <t>CISTIERNA</t>
  </si>
  <si>
    <t>BM CÓRDOBA MOTOR</t>
  </si>
  <si>
    <t xml:space="preserve">Carretera Palma del Río, km. 35 (Complejo Ferroviario El Higuerón), </t>
  </si>
  <si>
    <t>BM CÓRDOBA REMOLCADO</t>
  </si>
  <si>
    <t>Carretera Palma del Río, km. 5</t>
  </si>
  <si>
    <t>BM CORNELLÁ</t>
  </si>
  <si>
    <t>CORNELLÁ DE LLOBREGAT</t>
  </si>
  <si>
    <t>c/ Isaac Peral, s/n (Plaza de la Estación)</t>
  </si>
  <si>
    <t>BM EL BERRÓN AM</t>
  </si>
  <si>
    <t>EL BERRÓN - SIERO</t>
  </si>
  <si>
    <t>Avda. de Langreo, s/n</t>
  </si>
  <si>
    <t>BM EL FERROL AM</t>
  </si>
  <si>
    <t>FERROL</t>
  </si>
  <si>
    <t>Avda. de Compostela, s/n.</t>
  </si>
  <si>
    <t>BM GABALDÓN ADIF</t>
  </si>
  <si>
    <t>CUENCA</t>
  </si>
  <si>
    <t>GABALDÓN</t>
  </si>
  <si>
    <t>BM GUADALAJARA YEBES ESTACIÓN ADIF</t>
  </si>
  <si>
    <t>YEBES</t>
  </si>
  <si>
    <t>Carretera N-320, Km 268</t>
  </si>
  <si>
    <t>BM HORNACHUELOS ADIF</t>
  </si>
  <si>
    <t>Ctra. Posadas a Palma del Río, km43</t>
  </si>
  <si>
    <t>BM HUMANES</t>
  </si>
  <si>
    <t>HUMANES</t>
  </si>
  <si>
    <t>Ctra. Humanes-Griñon Km 5,2</t>
  </si>
  <si>
    <t>BM IRUN AUTOPROPULSADO</t>
  </si>
  <si>
    <t>BM IRUN REMOLCADO</t>
  </si>
  <si>
    <t>c/ Pierre Loti s/n ( Barrio Playa Aundi)</t>
  </si>
  <si>
    <t>BM JEREZ</t>
  </si>
  <si>
    <t>JEREZ DE LA FRONTERA</t>
  </si>
  <si>
    <t>Plaza Estación</t>
  </si>
  <si>
    <t>BM LA GINETA ADIF</t>
  </si>
  <si>
    <t>ALBACETE</t>
  </si>
  <si>
    <t>Línea de Alta Velocidad Madrid-Levante, km.312</t>
  </si>
  <si>
    <t xml:space="preserve">BM LAS MATAS I </t>
  </si>
  <si>
    <t>LAS MATAS</t>
  </si>
  <si>
    <t>Ctra. Nacional 6 km. 23,5</t>
  </si>
  <si>
    <t>BM LEON MOTOR</t>
  </si>
  <si>
    <t xml:space="preserve">c/ Babieca, 24-42 </t>
  </si>
  <si>
    <t>BM LEÓN REMOLCADO</t>
  </si>
  <si>
    <t>BM LUGO LLANERA</t>
  </si>
  <si>
    <t>LUGO DE LLANERA</t>
  </si>
  <si>
    <t xml:space="preserve">c/ Santa Rosa, 48 </t>
  </si>
  <si>
    <t>BM MADRID ATOCHA</t>
  </si>
  <si>
    <t xml:space="preserve">Avenida Entrevías, 2 </t>
  </si>
  <si>
    <t>BM MADRID CERRO NEGRO ALTA VELOCIDAD</t>
  </si>
  <si>
    <t xml:space="preserve">c/ Timoteo Pérez Rubio, 4 </t>
  </si>
  <si>
    <t>BM MADRID CERRO NEGRO CERCANIAS</t>
  </si>
  <si>
    <t>BM MADRID CERRO NEGRO MEDIA DISTANCIA</t>
  </si>
  <si>
    <t>BM MADRID FUENCARRAL ALTA VELOCIDAD</t>
  </si>
  <si>
    <t xml:space="preserve">C/ Antonio Cabezón, s/n </t>
  </si>
  <si>
    <t xml:space="preserve">BM MADRID FUENCARRAL AUTOPROPULSADO </t>
  </si>
  <si>
    <t>BM MADRID FUENCARRAL MOTOR</t>
  </si>
  <si>
    <t>c/ Antonio Cabezón, s/n</t>
  </si>
  <si>
    <t>BM MADRID PRINCIPE PIO</t>
  </si>
  <si>
    <t>BM MADRID SANTA CATALINA</t>
  </si>
  <si>
    <t xml:space="preserve">Avenida Santa Catalina, 14 </t>
  </si>
  <si>
    <t>BM MADRID VICALVARO</t>
  </si>
  <si>
    <t xml:space="preserve">Carretera Vicálvaro Km. 3,5 </t>
  </si>
  <si>
    <t xml:space="preserve">BM MALAGA ALTA VELOCIDAD </t>
  </si>
  <si>
    <t>MÁLAGA</t>
  </si>
  <si>
    <t xml:space="preserve">Camino de los Prados - C/ Ucrania </t>
  </si>
  <si>
    <t>BM MALAGA AUTOPROPULSADO</t>
  </si>
  <si>
    <t xml:space="preserve">Polígono Industrial Guadalhorce, C7 Ciro Alegría, s/n </t>
  </si>
  <si>
    <t>BM MATARÓ</t>
  </si>
  <si>
    <t>MATARÓ</t>
  </si>
  <si>
    <t>Muelle Estación RENFE, s/n</t>
  </si>
  <si>
    <t>BM MEDINA DEL CAMPO ESTACIÓN ADIF</t>
  </si>
  <si>
    <t>VALLADOLID</t>
  </si>
  <si>
    <t>MEDINA DEL CAMPO</t>
  </si>
  <si>
    <t>Avd. Estación, 27</t>
  </si>
  <si>
    <t xml:space="preserve">BM MIRANDA DE EBRO MOTOR </t>
  </si>
  <si>
    <t>c/ República Argentina, s/n</t>
  </si>
  <si>
    <t xml:space="preserve">BM MIRANDA DE EBRO REMOLCADO </t>
  </si>
  <si>
    <t>c/ Vitoria, s/n</t>
  </si>
  <si>
    <t>BM MONTCADA</t>
  </si>
  <si>
    <t>MONTCADA Y REXACH</t>
  </si>
  <si>
    <t>Bifurcación, s/n</t>
  </si>
  <si>
    <t>BM MOSTOLES</t>
  </si>
  <si>
    <t>MÓSTOLES</t>
  </si>
  <si>
    <t>Estación RENFE Móstoles- El Soto Crta. Vilaviciosa de Odón, s/n</t>
  </si>
  <si>
    <t>BM MURCIA</t>
  </si>
  <si>
    <t xml:space="preserve">Carretera de Alcantarilla, Km.6 </t>
  </si>
  <si>
    <t>BM OLMEDO ADIF</t>
  </si>
  <si>
    <t>OLMEDO</t>
  </si>
  <si>
    <t>Crtra. Medina del Campo a Olmedo, Km 75</t>
  </si>
  <si>
    <t>BM ORENSE</t>
  </si>
  <si>
    <t>ORENSE</t>
  </si>
  <si>
    <t>Rua Castella Ferrer, 1</t>
  </si>
  <si>
    <t>BM PLA DE VILANOVETA ADIF</t>
  </si>
  <si>
    <t>LLEIDA</t>
  </si>
  <si>
    <t>LÉRIDA</t>
  </si>
  <si>
    <t>Terminal de Mercancías Pla de Vilanoveta</t>
  </si>
  <si>
    <t>BM PORTBOU</t>
  </si>
  <si>
    <t>GERONA</t>
  </si>
  <si>
    <t>PORTBOU</t>
  </si>
  <si>
    <t>c/ Fora Riera, s/n</t>
  </si>
  <si>
    <t>BM REDONDELA</t>
  </si>
  <si>
    <t>PONTEVEDRA</t>
  </si>
  <si>
    <t>REDONDELA</t>
  </si>
  <si>
    <t>Avd. Estación del Ferrocarril, s/n</t>
  </si>
  <si>
    <t>BM SALAMANCA</t>
  </si>
  <si>
    <t xml:space="preserve">c/ Fuenteguinaldo, s/n </t>
  </si>
  <si>
    <t>BM SANTANDER</t>
  </si>
  <si>
    <t>c/ Eduardo Gracia, 4</t>
  </si>
  <si>
    <t>BM SANTANDER AM</t>
  </si>
  <si>
    <t>C/ Jerónimo Sainz de la Maza, nº 29 – bis</t>
  </si>
  <si>
    <t>SEVILLA</t>
  </si>
  <si>
    <t>c/ Pueblo Saharaui, 12</t>
  </si>
  <si>
    <t>BM SEVILLA MEDIA DISTANCIA</t>
  </si>
  <si>
    <t>BM TARRAGONA</t>
  </si>
  <si>
    <t>Poligono Industrial Entrevías, s/n</t>
  </si>
  <si>
    <t xml:space="preserve">Camino de Castelar, s/n </t>
  </si>
  <si>
    <t>BM VILAFRANCA DEL PENEDÉS ADIF</t>
  </si>
  <si>
    <t>VILAFRANCA DEL PENEDÉS</t>
  </si>
  <si>
    <t>Raval els Pp cirerers</t>
  </si>
  <si>
    <t>BM VILANOVA AUTOPROPULSADO</t>
  </si>
  <si>
    <t>VILANOVA Y LA GELTRÚ</t>
  </si>
  <si>
    <t>Rambla Exposición, s/n</t>
  </si>
  <si>
    <t>BM VILLARUBIA DE SANTIAGO ADIF</t>
  </si>
  <si>
    <t>TOLEDO</t>
  </si>
  <si>
    <t>VILLARRUBIA DE SANTIAGO</t>
  </si>
  <si>
    <t xml:space="preserve">Crta. CM-3001 Km 3 a Villatobas </t>
  </si>
  <si>
    <t>BM ZARAGOZA</t>
  </si>
  <si>
    <t>Centro Logístico Ferroviario Zaragoza Plaza</t>
  </si>
  <si>
    <t>BMI LA SAGRA AV</t>
  </si>
  <si>
    <t>VILLASECA DE LA SAGRA</t>
  </si>
  <si>
    <t xml:space="preserve">Ctra. Toledo-Aranjuez Km 18,5 </t>
  </si>
  <si>
    <t>BMI MADRID</t>
  </si>
  <si>
    <t>BMI MALAGA</t>
  </si>
  <si>
    <t xml:space="preserve">Cºde los Prados s/n </t>
  </si>
  <si>
    <t>BMI VALLADOLID</t>
  </si>
  <si>
    <t>Cañada Fuente Amarga s/n, Páramo de San Isidro</t>
  </si>
  <si>
    <t>BMI VILANOVA</t>
  </si>
  <si>
    <t>CAF MÓSTOLES</t>
  </si>
  <si>
    <t>CAF ZARAGOZA</t>
  </si>
  <si>
    <t>Avenida de Cataluña, 299</t>
  </si>
  <si>
    <t>CENTRAL TÉRMICA LA ROBLA</t>
  </si>
  <si>
    <t>LA ROBLA</t>
  </si>
  <si>
    <t>Avda. de la central térmica, s/n</t>
  </si>
  <si>
    <t>CERC AGUILAS</t>
  </si>
  <si>
    <t>ÁGUILAS</t>
  </si>
  <si>
    <t>Camino del Hornillo, s/n</t>
  </si>
  <si>
    <t>CERC GRANADA</t>
  </si>
  <si>
    <t>GRANADA</t>
  </si>
  <si>
    <t>Carretera de Málaga, 16</t>
  </si>
  <si>
    <t>CERC MONFORTE DE LEMOS</t>
  </si>
  <si>
    <t>LUGO</t>
  </si>
  <si>
    <t>MONFORTE DE LEMOS</t>
  </si>
  <si>
    <t xml:space="preserve">c/ Arosa, s/n </t>
  </si>
  <si>
    <t>COFEMA MÓSTOLES</t>
  </si>
  <si>
    <t>CONVENSA-PARQUE POZALDEZ</t>
  </si>
  <si>
    <t>POZALDEZ</t>
  </si>
  <si>
    <t>Polígono 8, parcela 7, 
Carretera de Villalba de Adaja en Pozaldez</t>
  </si>
  <si>
    <t>EUSKOTREN Lebario</t>
  </si>
  <si>
    <t>ABADIÑO</t>
  </si>
  <si>
    <t>Ctra. N634 cruce con Ctra. 633 dirección Markina</t>
  </si>
  <si>
    <t>FACTORÍA TALGO LAS MATAS  II</t>
  </si>
  <si>
    <t>LAS ROZAS</t>
  </si>
  <si>
    <t>Paseo del Tren Talgo, 2</t>
  </si>
  <si>
    <t>FAIVELEY  Tarragona</t>
  </si>
  <si>
    <t>LA SELVA DEL CAMP</t>
  </si>
  <si>
    <t>C/Mecánia, nº23, Polígono Industrial La Drecera.</t>
  </si>
  <si>
    <t>FCC CONSTRUCCIÓN, S.A.</t>
  </si>
  <si>
    <t>ARGANDA DEL REY</t>
  </si>
  <si>
    <t>Antigua carretera N-III, km. 31,200</t>
  </si>
  <si>
    <t>FCVS VILLABLINO</t>
  </si>
  <si>
    <t>VILLABLINO</t>
  </si>
  <si>
    <t>Ctra. Rabanal de Arriba s/n</t>
  </si>
  <si>
    <t>FERROVIAL AGROMÁN Seseña</t>
  </si>
  <si>
    <t>SESEÑA</t>
  </si>
  <si>
    <t>Camino de Seseña Nuevo, s/n</t>
  </si>
  <si>
    <t>FERROVÍAS ASTUR CANDÁS</t>
  </si>
  <si>
    <t>CANDÁS</t>
  </si>
  <si>
    <t xml:space="preserve">Calle Dr. Fleming, s/n. </t>
  </si>
  <si>
    <t>FERROVÍAS ASTUR S.A</t>
  </si>
  <si>
    <t>LLANERA</t>
  </si>
  <si>
    <t>Plaza del Áramo, 104. Polígono Industrial Silvota</t>
  </si>
  <si>
    <t>FGC RUBÍ</t>
  </si>
  <si>
    <t>RUBÍ</t>
  </si>
  <si>
    <t>GMF RMS CONSTANTÍ</t>
  </si>
  <si>
    <t>CONSTANTI</t>
  </si>
  <si>
    <t>c/ Irlanda, s/n. Polígono Industrial de Constantí</t>
  </si>
  <si>
    <t>IMF YELES</t>
  </si>
  <si>
    <t>YELES</t>
  </si>
  <si>
    <t>C/ Lugo, 1. Pol. Ind. La Estación</t>
  </si>
  <si>
    <t>INVATRA Alcázar</t>
  </si>
  <si>
    <t>CIUDAD REAL</t>
  </si>
  <si>
    <t>ALCÁZAR DE SAN JUAN</t>
  </si>
  <si>
    <t>Polígono Industrial Alces. Parcelas 2 y 3</t>
  </si>
  <si>
    <t>JÁTIVA CERCANÍAS</t>
  </si>
  <si>
    <t>XÁTIVA</t>
  </si>
  <si>
    <t xml:space="preserve">Estación RENFE </t>
  </si>
  <si>
    <t>LLERS</t>
  </si>
  <si>
    <t>Ctra. De Llers a Hostalets. GIP-5107 Km 1</t>
  </si>
  <si>
    <t>MANFEVIAS ALCALÁ DE GUADAIRA</t>
  </si>
  <si>
    <t>ALCALÁ DE GUADAIRA</t>
  </si>
  <si>
    <t>C/ Laguna Larga Doce, 5</t>
  </si>
  <si>
    <t>MANFEVIAS LEÓN MERCANCÍAS</t>
  </si>
  <si>
    <t>MANISKA AZUQUECA</t>
  </si>
  <si>
    <t>AZUQUECA DE HENARES</t>
  </si>
  <si>
    <t>Avenida de París, 11</t>
  </si>
  <si>
    <t>MATISA MATERIEL INDUSTRIEL, S.A.</t>
  </si>
  <si>
    <t>GRIÑON</t>
  </si>
  <si>
    <t>c/ Francia, 39. Polígono Industrial La Estación</t>
  </si>
  <si>
    <t>METRO MADRID Talleres Centrales.</t>
  </si>
  <si>
    <t>PARROS OBRAS Ciudad Real</t>
  </si>
  <si>
    <t>BOLAÑOS DE CALATRAVA</t>
  </si>
  <si>
    <t>Ctra. Virgen del Monte, km 1</t>
  </si>
  <si>
    <t>PLASSER YUNCLER</t>
  </si>
  <si>
    <t>YUNCLER DE LA SAGRA</t>
  </si>
  <si>
    <t>Avd. de las Lunas, 9</t>
  </si>
  <si>
    <t>Apartadero de la Estación de RENFE</t>
  </si>
  <si>
    <t>PUERTO DE SEVILLA</t>
  </si>
  <si>
    <t>Crta. de la Esclusa s/n, Puerto Oeste – Dársena del Batán – Muelle del Centenario (T. Ferroportuaria)</t>
  </si>
  <si>
    <t>RAILMAC BILBAO</t>
  </si>
  <si>
    <t>Polígono Santa Águeda, Pab.13.</t>
  </si>
  <si>
    <t>RAXELL Fuenlabrada</t>
  </si>
  <si>
    <t>FUENLABRADA</t>
  </si>
  <si>
    <t>Calle Luis Sauquillo, 90.</t>
  </si>
  <si>
    <t>RAXELL Villaverde</t>
  </si>
  <si>
    <t>C/ San Norberto 21, 28021, Polígono Villaverde</t>
  </si>
  <si>
    <t>REDALSA VALLADOLID</t>
  </si>
  <si>
    <t>Avda. El Norte de Castilla, s/n. Polígono Industrial de Argales</t>
  </si>
  <si>
    <t>RIBODEL Llanera</t>
  </si>
  <si>
    <t>Polígono Industrial de Silvota. C/ Peña Salón 54 A</t>
  </si>
  <si>
    <t>SELF-RAIL ZARAGOZA</t>
  </si>
  <si>
    <t>Calle 0. Naves 130-131. Pol. Ind. Malpica.</t>
  </si>
  <si>
    <t>SIDERÚRGICA REQUENA, S.A.</t>
  </si>
  <si>
    <t>c/ Eduardo Barreiros, 116</t>
  </si>
  <si>
    <t>SOCIEDAD ESPAÑOLA DE MONTAJES INDUSTRIALES, S.A.</t>
  </si>
  <si>
    <t>ALCALÁ DE HENARES</t>
  </si>
  <si>
    <t>Carretera de Alcalá de Henares a Daganzo, km. 6,400</t>
  </si>
  <si>
    <t>SOTO DEL REAL</t>
  </si>
  <si>
    <t>Carretra de Madrid a Miraflores de la Sierra, km. 39,500</t>
  </si>
  <si>
    <t>ALBUIXECH</t>
  </si>
  <si>
    <t>c/ Mitxera, 6. Pol. Ind. Del Mediterráneo</t>
  </si>
  <si>
    <t>Taller ACCIONA Noblejas</t>
  </si>
  <si>
    <t>NOBLEJAS</t>
  </si>
  <si>
    <t>Camino de Villatobas, s/n.</t>
  </si>
  <si>
    <t>TALLER PROFERR PINTO</t>
  </si>
  <si>
    <t>TALLER PROSUTEC ALCOBENDAS</t>
  </si>
  <si>
    <t>ALCOBENDAS</t>
  </si>
  <si>
    <t>Avd. Valgrande, 22 - nave 11</t>
  </si>
  <si>
    <t>TALLERES ALEGRÍA Carreño</t>
  </si>
  <si>
    <t>CARREÑO</t>
  </si>
  <si>
    <t>C/ Aboño s/n, Carretera GI-1 Km 1,5 (El Empalme-El Musel) km. 15</t>
  </si>
  <si>
    <t>TALLERES ALEGRÍA Tremañes</t>
  </si>
  <si>
    <t>GIJÓN</t>
  </si>
  <si>
    <t>C/ La Plomada, s/n. Pol. Ind. de la Llosa</t>
  </si>
  <si>
    <t>TALLERES CANO</t>
  </si>
  <si>
    <t>VILLAFRANCA DE CÓRDOBA</t>
  </si>
  <si>
    <t>TALLERES DEL TREN- Tranvía de la Bahía de Cádiz</t>
  </si>
  <si>
    <t>CHICLANA DE LA FRONTERA</t>
  </si>
  <si>
    <t>TALLERES JUNDI, S.L.</t>
  </si>
  <si>
    <t>TALLERES ROBLES</t>
  </si>
  <si>
    <t>MANSILLA DE LAS MULAS</t>
  </si>
  <si>
    <t>Avda. Constitución, 60.</t>
  </si>
  <si>
    <t>TRADINSA PUIGVERD DE LLEIDA</t>
  </si>
  <si>
    <t>PUIGVERD DE LLEIDA</t>
  </si>
  <si>
    <t>Urb. Zona 2, l´Estacio, 29.</t>
  </si>
  <si>
    <t xml:space="preserve">VALLINA Granda </t>
  </si>
  <si>
    <t>GRANDA - SIERO</t>
  </si>
  <si>
    <t>Poligono de Promogranda, parcela 17</t>
  </si>
  <si>
    <t>VEFCA, S.L.</t>
  </si>
  <si>
    <t xml:space="preserve">c/ Ircio, Parcela R-65 Poligono Industrial de Bayas </t>
  </si>
  <si>
    <t>VIAS Pancorbo</t>
  </si>
  <si>
    <t>PANCORBO</t>
  </si>
  <si>
    <t>c/ San Nicolás, 18</t>
  </si>
  <si>
    <t>CODIGO MANTENEDOR</t>
  </si>
  <si>
    <t>NOMBRE MANTENEDOR</t>
  </si>
  <si>
    <t>CIF MANTENEDOR</t>
  </si>
  <si>
    <t>ACCIONA INFRAESTRUCTURAS, S.A.</t>
  </si>
  <si>
    <t>A81638108</t>
  </si>
  <si>
    <t>ACTREN MANTENIMIENTO FERROVIARIO, S.A.</t>
  </si>
  <si>
    <t>A84857903</t>
  </si>
  <si>
    <t>ACYGS SALES MANAGEMENT, S.L.</t>
  </si>
  <si>
    <t>B86076106</t>
  </si>
  <si>
    <t>AIR- RAIL, S.L.</t>
  </si>
  <si>
    <t>B80330947</t>
  </si>
  <si>
    <t>ALSA RAIL, S.L.U.</t>
  </si>
  <si>
    <t>B83769729</t>
  </si>
  <si>
    <t>ALSTOM ATEINSA S.A.U.</t>
  </si>
  <si>
    <t>A28318145</t>
  </si>
  <si>
    <t>ALSTOM TRANSPORTE, S.A.U</t>
  </si>
  <si>
    <t>A46598363</t>
  </si>
  <si>
    <t>APPFI GESTIO DE PROJECTES, S.L.</t>
  </si>
  <si>
    <t>B55759914</t>
  </si>
  <si>
    <t>AXOR RENTALS, S.L.</t>
  </si>
  <si>
    <t>B01213032</t>
  </si>
  <si>
    <t>BTREN MANTENIMIENTO FERROVIARIO, S.A.</t>
  </si>
  <si>
    <t>A85187722</t>
  </si>
  <si>
    <t>CONSTRUCCIONES FERROVIARIAS DE MADRID S.L.U. (COFEMA)</t>
  </si>
  <si>
    <t>B84509223</t>
  </si>
  <si>
    <t>CONSTRUCCIONES Y AUXILIAR DE FERROCARRILES, S.A.</t>
  </si>
  <si>
    <t>A20001020</t>
  </si>
  <si>
    <t>DESARROLLOS DE TECNOLOGÍA AVANZADA, S.L.</t>
  </si>
  <si>
    <t>B81748923</t>
  </si>
  <si>
    <t>ELECNOR, S.A.</t>
  </si>
  <si>
    <t>A48027056</t>
  </si>
  <si>
    <t>ERION MANTENIMIENTO FERROVIARIO, S.A.</t>
  </si>
  <si>
    <t>A84916287</t>
  </si>
  <si>
    <t>EUSKOTREN, S.A.U.</t>
  </si>
  <si>
    <t>A48136550</t>
  </si>
  <si>
    <t>FAIVELEY TRANSPORT IBÉRICA, S.A.</t>
  </si>
  <si>
    <t>A28163335</t>
  </si>
  <si>
    <t>A28854727</t>
  </si>
  <si>
    <t>FERROCARRIL DEL VALLE DEL SIL, S.L.</t>
  </si>
  <si>
    <t>B13783113</t>
  </si>
  <si>
    <t>FERROCARRILS DE LA GENERALITAT DE CATALUNYA</t>
  </si>
  <si>
    <t>Q0801576J</t>
  </si>
  <si>
    <t>FERROVIAL CONSTRUCCIÓN, S.A.</t>
  </si>
  <si>
    <t>A28019206</t>
  </si>
  <si>
    <t>FERROVÍAS ASTUR, S.A.</t>
  </si>
  <si>
    <t>A74001645</t>
  </si>
  <si>
    <t>GMF, RAILWAY MAINTENANCE SERVICES, S.L.U.</t>
  </si>
  <si>
    <t>B67348011</t>
  </si>
  <si>
    <t>HITACHI RAIL ESPAÑA, S.L.U.</t>
  </si>
  <si>
    <t>B84970375</t>
  </si>
  <si>
    <t>INGENIERÍA DE MAQUINARIA FERROVIARIA, S.A. (IMF)</t>
  </si>
  <si>
    <t>A85163830</t>
  </si>
  <si>
    <t>INGENIERÍA Y TÉCNICA DE TRANSPORTE TRIA, S.A</t>
  </si>
  <si>
    <t>A84780667</t>
  </si>
  <si>
    <t>INVATRA ALCÁZAR, S.L.</t>
  </si>
  <si>
    <t>F13021704</t>
  </si>
  <si>
    <t>IRVIA MANTENIMIENTO FERROVIARIO, S.A.</t>
  </si>
  <si>
    <t>A85290799</t>
  </si>
  <si>
    <t>MANFEVIAS, S.L.</t>
  </si>
  <si>
    <t>B90308974</t>
  </si>
  <si>
    <t>N0361002I</t>
  </si>
  <si>
    <t>METRO DE MADRID, S.A.</t>
  </si>
  <si>
    <t>A28001352</t>
  </si>
  <si>
    <t>NERTUS MANTENIMIENTO FERROVIARIO Y SERVICIOS, S.A.</t>
  </si>
  <si>
    <t>A62802152</t>
  </si>
  <si>
    <t>PARRÓS OBRAS, S.L.</t>
  </si>
  <si>
    <t>B13207741</t>
  </si>
  <si>
    <t>PATENTES TALGO, S.L.U.</t>
  </si>
  <si>
    <t>B84528553</t>
  </si>
  <si>
    <t>PLASSER &amp; THEURER IBÉRICA, S.A.U.</t>
  </si>
  <si>
    <t>A28375582</t>
  </si>
  <si>
    <t>PRODUCCIONES FERROVIARIAS, S.L. (PROFERR)</t>
  </si>
  <si>
    <t>B83844837</t>
  </si>
  <si>
    <t>PROSUTEC, S.L.</t>
  </si>
  <si>
    <t>B81283251</t>
  </si>
  <si>
    <t>RAILMAC, S.A.U.</t>
  </si>
  <si>
    <t>A28252716</t>
  </si>
  <si>
    <t>RAXELL MANTENIMIENTO FERROVIARIO, S.L.</t>
  </si>
  <si>
    <t>B05450283</t>
  </si>
  <si>
    <t>REDALSA, S.A.</t>
  </si>
  <si>
    <t>A28328847</t>
  </si>
  <si>
    <t>RENFE INGENIERÍA Y MANTENIMIENTO, S.A.</t>
  </si>
  <si>
    <t>A86868239</t>
  </si>
  <si>
    <t>RIBODEL S.L.</t>
  </si>
  <si>
    <t>B33239104</t>
  </si>
  <si>
    <t>SERVEO SERVICIOS, S.A.</t>
  </si>
  <si>
    <t>A80241789</t>
  </si>
  <si>
    <t>A28010338</t>
  </si>
  <si>
    <t xml:space="preserve">STADLER RAIL VALENCIA S.A.U. </t>
  </si>
  <si>
    <t>A97516058</t>
  </si>
  <si>
    <t>TALLERES ALEGRÍA, S.A.</t>
  </si>
  <si>
    <t>A33608563</t>
  </si>
  <si>
    <t>B02032423</t>
  </si>
  <si>
    <t>TALLERES ROBLES, S.A.</t>
  </si>
  <si>
    <t>A24023368</t>
  </si>
  <si>
    <t>TARVIA MANTENIMIENTO FERROVIARIO, S.A.</t>
  </si>
  <si>
    <t>A85483568</t>
  </si>
  <si>
    <t>TRADINSA INDUSTRIAL, S.L.</t>
  </si>
  <si>
    <t>B25533233</t>
  </si>
  <si>
    <t>TRANSERVI, S.A.</t>
  </si>
  <si>
    <t>A28181543</t>
  </si>
  <si>
    <t xml:space="preserve">VALLINA ALQUILER DE MAQUINARIA, S.A. </t>
  </si>
  <si>
    <t>A33083262</t>
  </si>
  <si>
    <t>B09227497</t>
  </si>
  <si>
    <t>VÍAS Y CONSTRUCCIONES, S.A.</t>
  </si>
  <si>
    <t>A28017986</t>
  </si>
  <si>
    <t>ZENTRAL DE PROYECTOS Y SUMINISTROS FERROVIARIOS, S.L.</t>
  </si>
  <si>
    <t>B10619625</t>
  </si>
  <si>
    <t>PROPIETARIO INSTALACION</t>
  </si>
  <si>
    <t>CIF PROPIETARIO</t>
  </si>
  <si>
    <t xml:space="preserve"> ACTREN, MANTENIMIENTO FERROVIARIO, S.A.</t>
  </si>
  <si>
    <t>DESCONOCIDO</t>
  </si>
  <si>
    <t>ADMINISTRADOR DE INFRAESTRUCTURAS FERROVIARIAS</t>
  </si>
  <si>
    <t>AIR-RAIL, S.L.</t>
  </si>
  <si>
    <t>A83093930</t>
  </si>
  <si>
    <t>G43683523</t>
  </si>
  <si>
    <t>ARCELORMITTAL ESPAÑA, S.A.</t>
  </si>
  <si>
    <t>A81046856</t>
  </si>
  <si>
    <t>CONSTRUCCIONES FERROVIARIAS DE MADRID S.L.U.</t>
  </si>
  <si>
    <t>EUSKO TRENBIDEAK – FERROCARRILES VASCOS, S.A.</t>
  </si>
  <si>
    <t>A26163335</t>
  </si>
  <si>
    <t>FERROVÍAS ASTUR, S.A</t>
  </si>
  <si>
    <t xml:space="preserve">A74001645 </t>
  </si>
  <si>
    <t xml:space="preserve">GMF RAILWAY MAINTENANCE SERVICES, S.L.U. </t>
  </si>
  <si>
    <t>GRUPO RAXELL FILIUX, S.L.</t>
  </si>
  <si>
    <t>INGENIERÍA DE MAQUINARIA FERROVIARIA, S.A.</t>
  </si>
  <si>
    <t>B13021704</t>
  </si>
  <si>
    <t>LÍNEA FIGUERAS PERPIGNAN S.A.</t>
  </si>
  <si>
    <t>A87670048</t>
  </si>
  <si>
    <t>MANFEVIAS, S.L.U.</t>
  </si>
  <si>
    <t>MANISKA RAIL, S.L.</t>
  </si>
  <si>
    <t>B10387470</t>
  </si>
  <si>
    <t>PARRÓS OBRAS, S.L.U.</t>
  </si>
  <si>
    <t>PATENTES TALGO, S.L.</t>
  </si>
  <si>
    <t>PLASSER &amp; THEURER IBERICA, S.A.U.</t>
  </si>
  <si>
    <t>PRODUCCIONES FERROVIARIAS, S.L.</t>
  </si>
  <si>
    <t>PROYECTOS Y SUMINISTROS TÉCNICOS INTEGRALES, S.L</t>
  </si>
  <si>
    <t>Q4167008D</t>
  </si>
  <si>
    <t>RAILMAC, S.A.U</t>
  </si>
  <si>
    <t>B28252716</t>
  </si>
  <si>
    <t>REDALSA, S.A. S.M.E.</t>
  </si>
  <si>
    <t>RENFE INGENIERÍA Y MANTENIMIENTO, S.M.E., S.A.</t>
  </si>
  <si>
    <t>RIBODEL, S.L.</t>
  </si>
  <si>
    <t>SELF-RAIL IBÉRICA, S.L.</t>
  </si>
  <si>
    <t>B50350222</t>
  </si>
  <si>
    <t>A28018083</t>
  </si>
  <si>
    <t>STADLER RAIL VALENCIA, S.A.U.</t>
  </si>
  <si>
    <t>30417323F</t>
  </si>
  <si>
    <t xml:space="preserve">A24023368 </t>
  </si>
  <si>
    <t>TRANSERVI, SAU</t>
  </si>
  <si>
    <t>VALLINA ALQUILER DE MAQUINARIA, S.A.</t>
  </si>
  <si>
    <t>VEFCA, S.L</t>
  </si>
  <si>
    <t>Esta tabla sirve para asociar cada tipo de vehículo con su tabla y con su lista desplegable de serie correspondientes.</t>
  </si>
  <si>
    <t>A continuación se dejan las tablas de cada tipo de vehículo, que incorpora la lista desplegable de la serie.</t>
  </si>
  <si>
    <t>A continuación se muestra el tipo de intervención que se puede seleccionar</t>
  </si>
  <si>
    <t>A continuación se indica el listado de auditores responsables de validar los formularios</t>
  </si>
  <si>
    <t>Tabla de vehículo</t>
  </si>
  <si>
    <t>Lista de serie de vehículo</t>
  </si>
  <si>
    <t>Alta velocidad</t>
  </si>
  <si>
    <t>Locomotora eléctrica</t>
  </si>
  <si>
    <t>Locomotora diésel</t>
  </si>
  <si>
    <t>Autopropulsado eléctrico</t>
  </si>
  <si>
    <t>Autopropulsado diésel</t>
  </si>
  <si>
    <t>Híbrido</t>
  </si>
  <si>
    <t>Vagón</t>
  </si>
  <si>
    <t>Material auxiliar</t>
  </si>
  <si>
    <t>Coche</t>
  </si>
  <si>
    <t>Material histórico</t>
  </si>
  <si>
    <t>Tipo de intervención</t>
  </si>
  <si>
    <t>Descripción</t>
  </si>
  <si>
    <t>Acrónimo auditor</t>
  </si>
  <si>
    <t>Nombre completo auditor</t>
  </si>
  <si>
    <t>Alta_velocidad</t>
  </si>
  <si>
    <t>tabla_altavelocidad</t>
  </si>
  <si>
    <t>listades_serie_altavelocidad</t>
  </si>
  <si>
    <t>s/100</t>
  </si>
  <si>
    <t>s/251</t>
  </si>
  <si>
    <t>s/308</t>
  </si>
  <si>
    <t>s/524</t>
  </si>
  <si>
    <t>s/601</t>
  </si>
  <si>
    <t>Ekklos - Abierto</t>
  </si>
  <si>
    <t>Amolador</t>
  </si>
  <si>
    <t>Control Geométrico Vía SIV 1002</t>
  </si>
  <si>
    <t>Autopropulsado s/444</t>
  </si>
  <si>
    <t>Nivel 2</t>
  </si>
  <si>
    <t xml:space="preserve">The second level includes inspections, checks, tests, fast exchanges of replaceable units and preventative and corrective operations of limited duration between two scheduled journeys. </t>
  </si>
  <si>
    <t xml:space="preserve"> </t>
  </si>
  <si>
    <t>AGG</t>
  </si>
  <si>
    <t>Álvaro Giménez Giménez</t>
  </si>
  <si>
    <t>Locomotora_eléctrica</t>
  </si>
  <si>
    <t>tabla_locoelectrica</t>
  </si>
  <si>
    <t>listades_serie_locoelectrica</t>
  </si>
  <si>
    <t>s/102</t>
  </si>
  <si>
    <t>s/252</t>
  </si>
  <si>
    <t>s/309</t>
  </si>
  <si>
    <t>s/526</t>
  </si>
  <si>
    <t>s/619</t>
  </si>
  <si>
    <t>Ealos - Abierto</t>
  </si>
  <si>
    <t>Auscultador S/330</t>
  </si>
  <si>
    <t>s/9600</t>
  </si>
  <si>
    <t>Autopropulsado s/590 (ABJ)</t>
  </si>
  <si>
    <t>Nivel 3</t>
  </si>
  <si>
    <t xml:space="preserve">The third level corresponds to the operations carried out mainly in specialised facilities of a maintenance centre. It includes interventions of preventative and corrective maintenance and scheduled exchanges of components. The vehicle is not in active service during this level of maintenance. </t>
  </si>
  <si>
    <t>AGT</t>
  </si>
  <si>
    <t>Alejandro García-Torres Fernández</t>
  </si>
  <si>
    <t>Locomotora_diésel</t>
  </si>
  <si>
    <t>tabla_locodiesel</t>
  </si>
  <si>
    <t>listades_serie_locodiesel</t>
  </si>
  <si>
    <t>s/103</t>
  </si>
  <si>
    <t>s/253</t>
  </si>
  <si>
    <t>s/310</t>
  </si>
  <si>
    <t>s/527</t>
  </si>
  <si>
    <t>s/730</t>
  </si>
  <si>
    <t>Elos - Abierto</t>
  </si>
  <si>
    <t>Auscultador S/335 BT</t>
  </si>
  <si>
    <t>s/10000</t>
  </si>
  <si>
    <t>Coche 3ª clase</t>
  </si>
  <si>
    <t>Nivel 4</t>
  </si>
  <si>
    <t>The fourth level comprises the major maintenance operations, generally called overhauls (of modular subsystems or of the complete vehicle).</t>
  </si>
  <si>
    <t>DSG</t>
  </si>
  <si>
    <t>Diego Sastre Guerra</t>
  </si>
  <si>
    <t>Autopropulsado_eléctrico</t>
  </si>
  <si>
    <t>tabla_autoelectrico</t>
  </si>
  <si>
    <t>listades_serie_autoelectrico</t>
  </si>
  <si>
    <t>s/104</t>
  </si>
  <si>
    <t>s/256</t>
  </si>
  <si>
    <t>s/311</t>
  </si>
  <si>
    <t>s/529</t>
  </si>
  <si>
    <t>s/744</t>
  </si>
  <si>
    <t>Faccpps - Tolva</t>
  </si>
  <si>
    <t>Bateadora</t>
  </si>
  <si>
    <t>s/10600</t>
  </si>
  <si>
    <t>Coche AAW606</t>
  </si>
  <si>
    <t>Nivel 5</t>
  </si>
  <si>
    <t>The fifth level comprises the refurbishment, modifications, very heavy repairs, renewal or upgrading, except where they are the subject to new authorisation under the interoperability Directives.</t>
  </si>
  <si>
    <t>GMC</t>
  </si>
  <si>
    <t>Guillermo Manzano Cortijo</t>
  </si>
  <si>
    <t>Autopropulsado_diésel</t>
  </si>
  <si>
    <t>tabla_autodiesel</t>
  </si>
  <si>
    <t>listades_serie_autodiesel</t>
  </si>
  <si>
    <t>s/105</t>
  </si>
  <si>
    <t>s/269</t>
  </si>
  <si>
    <t>s/312</t>
  </si>
  <si>
    <t>s/531</t>
  </si>
  <si>
    <t>Faccps - Tolva</t>
  </si>
  <si>
    <t>Camión bimodal</t>
  </si>
  <si>
    <t>s/12600</t>
  </si>
  <si>
    <t>Coche R-12</t>
  </si>
  <si>
    <t>JCM</t>
  </si>
  <si>
    <t>Francisco Javier Carrera Maya</t>
  </si>
  <si>
    <t>tabla_hibrido</t>
  </si>
  <si>
    <t>listades_serie_hibrido</t>
  </si>
  <si>
    <t>s/106</t>
  </si>
  <si>
    <t>s/279</t>
  </si>
  <si>
    <t>s/316</t>
  </si>
  <si>
    <t>s/108</t>
  </si>
  <si>
    <t>s/592</t>
  </si>
  <si>
    <t>Faccs - Tolva</t>
  </si>
  <si>
    <t>Castillete autopropulsado</t>
  </si>
  <si>
    <t>Talgo s/4</t>
  </si>
  <si>
    <t>Coche s/1000</t>
  </si>
  <si>
    <t>MAMB</t>
  </si>
  <si>
    <t>Miguel Ángel Mier Buen Hombre</t>
  </si>
  <si>
    <t>tabla_vagon</t>
  </si>
  <si>
    <t>listades_serie_vagon</t>
  </si>
  <si>
    <t>s/107</t>
  </si>
  <si>
    <t>s/289</t>
  </si>
  <si>
    <t>s/319</t>
  </si>
  <si>
    <t>s/109</t>
  </si>
  <si>
    <t>s/594</t>
  </si>
  <si>
    <t>Facns - Tolva</t>
  </si>
  <si>
    <t>Coche de control S/100</t>
  </si>
  <si>
    <t>Talgo s/5</t>
  </si>
  <si>
    <t>Coche s/1500 (Correos)</t>
  </si>
  <si>
    <t>Material_auxiliar</t>
  </si>
  <si>
    <t>tabla_materialauxiliar</t>
  </si>
  <si>
    <t>listades_serie_materialauxiliar</t>
  </si>
  <si>
    <t>s/334</t>
  </si>
  <si>
    <t>s/112</t>
  </si>
  <si>
    <t>s/596</t>
  </si>
  <si>
    <t>Fallns - Tolva</t>
  </si>
  <si>
    <t>Desguarnecedora</t>
  </si>
  <si>
    <t>Talgo s/6</t>
  </si>
  <si>
    <t>Coche s/1600</t>
  </si>
  <si>
    <t>tabla_coche</t>
  </si>
  <si>
    <t>listades_serie_coche</t>
  </si>
  <si>
    <t>s/335</t>
  </si>
  <si>
    <t>s/114</t>
  </si>
  <si>
    <t>s/598</t>
  </si>
  <si>
    <t>Fals - Tolva</t>
  </si>
  <si>
    <t>Dresina</t>
  </si>
  <si>
    <t>Talgo s/6 (TB)</t>
  </si>
  <si>
    <t>Coche s/1601</t>
  </si>
  <si>
    <t>Material_histórico</t>
  </si>
  <si>
    <t>tabla_materialhistorico</t>
  </si>
  <si>
    <t>listades_serie_materialhistorico</t>
  </si>
  <si>
    <t>s/336</t>
  </si>
  <si>
    <t>s/120</t>
  </si>
  <si>
    <t>s/599</t>
  </si>
  <si>
    <t>Fanoos - Tolva</t>
  </si>
  <si>
    <t>Estabilizador</t>
  </si>
  <si>
    <t>Talgo s/7 (Tren hotel)</t>
  </si>
  <si>
    <t>Coche s/3000 (Correos)</t>
  </si>
  <si>
    <t>s/337</t>
  </si>
  <si>
    <t>s/120.050</t>
  </si>
  <si>
    <t>Faoos - Tolva</t>
  </si>
  <si>
    <t>Excavadora bimodal</t>
  </si>
  <si>
    <t>Tren taller BC11x-11707</t>
  </si>
  <si>
    <t>Coche s/3500</t>
  </si>
  <si>
    <t>s/121</t>
  </si>
  <si>
    <t>Fapp - Tolva</t>
  </si>
  <si>
    <t>Hormigonera bimodal</t>
  </si>
  <si>
    <t>WL10X-3.500 (Cama Al Andalus)</t>
  </si>
  <si>
    <t>Coche s/3600-3700</t>
  </si>
  <si>
    <t>Alsthom 875</t>
  </si>
  <si>
    <t>s/130</t>
  </si>
  <si>
    <t>Gam - Cerrado</t>
  </si>
  <si>
    <t>Locomotora Alsthom 700</t>
  </si>
  <si>
    <t>WL12X-3.550 (Cama Al Andalus)</t>
  </si>
  <si>
    <t>Coche s/4600</t>
  </si>
  <si>
    <t>LDE-2100</t>
  </si>
  <si>
    <t>s/3300</t>
  </si>
  <si>
    <t>Gbs - Cerrado</t>
  </si>
  <si>
    <t>Locomotora Alsthom 1000</t>
  </si>
  <si>
    <t>WL26X-7.113 (Cama Al Andalus)</t>
  </si>
  <si>
    <t>Coche s/5000</t>
  </si>
  <si>
    <t>s/1600</t>
  </si>
  <si>
    <t>s/3500</t>
  </si>
  <si>
    <t>Gbss - Cerrado</t>
  </si>
  <si>
    <t>Locomotora DH-300</t>
  </si>
  <si>
    <t>Varios coches (Al Andalus)</t>
  </si>
  <si>
    <t>Coche s/5400</t>
  </si>
  <si>
    <t>s/313</t>
  </si>
  <si>
    <t>s/3600</t>
  </si>
  <si>
    <t>Habfis - Cerrado</t>
  </si>
  <si>
    <t>Locomotora DH-350</t>
  </si>
  <si>
    <t>s/5300</t>
  </si>
  <si>
    <t>Coche s/5500</t>
  </si>
  <si>
    <t>s/321</t>
  </si>
  <si>
    <t>s/3800</t>
  </si>
  <si>
    <t>Habis - Cerrado</t>
  </si>
  <si>
    <t>Locomotora Duro Dakowich 1000</t>
  </si>
  <si>
    <t>s/5400</t>
  </si>
  <si>
    <t>Coche s/6000</t>
  </si>
  <si>
    <t>s/402</t>
  </si>
  <si>
    <t>Habiss - Cerrado</t>
  </si>
  <si>
    <t>Locomotora Ferrotrade JT500B</t>
  </si>
  <si>
    <t>s/6500</t>
  </si>
  <si>
    <t>Coche s/8000</t>
  </si>
  <si>
    <t>s/428</t>
  </si>
  <si>
    <t>Hbbikks - Cerrado</t>
  </si>
  <si>
    <t>Locomotora LDE-2100</t>
  </si>
  <si>
    <t>Furgón energía</t>
  </si>
  <si>
    <t>Coche s/9600 (Bc10x)</t>
  </si>
  <si>
    <t>s/432</t>
  </si>
  <si>
    <t>Hbfis - Cerrado</t>
  </si>
  <si>
    <t>Locomotora O&amp;K</t>
  </si>
  <si>
    <t>Coche UIC 927169107525</t>
  </si>
  <si>
    <t>s/433</t>
  </si>
  <si>
    <t>Hbis - Cerrado</t>
  </si>
  <si>
    <t>Locomotora s/313</t>
  </si>
  <si>
    <t>Coches Costa</t>
  </si>
  <si>
    <t>s/4330</t>
  </si>
  <si>
    <t>Hbiss - Cerrado</t>
  </si>
  <si>
    <t>Locomotora s/321</t>
  </si>
  <si>
    <t>Coches s/5000-6000</t>
  </si>
  <si>
    <t>s/435</t>
  </si>
  <si>
    <t>Hbs - Cerrado</t>
  </si>
  <si>
    <t>Locomotora V-211</t>
  </si>
  <si>
    <t>Furgón PD100</t>
  </si>
  <si>
    <t>s/4350</t>
  </si>
  <si>
    <t>Hins - Cerrado</t>
  </si>
  <si>
    <t>Locotractor</t>
  </si>
  <si>
    <t>Furgón s/0190 (Correos)</t>
  </si>
  <si>
    <t>s/436</t>
  </si>
  <si>
    <t>Kbs - Plataforma</t>
  </si>
  <si>
    <t>Perfiladora</t>
  </si>
  <si>
    <t>Locomotora Naval 1322</t>
  </si>
  <si>
    <t>s/4361</t>
  </si>
  <si>
    <t>Kgs - Plataforma</t>
  </si>
  <si>
    <t>Pick-up</t>
  </si>
  <si>
    <t>Locomotora s/250</t>
  </si>
  <si>
    <t>s/4362</t>
  </si>
  <si>
    <t>Kkkmms - Plataforma</t>
  </si>
  <si>
    <t>Vagón cerrado 2JJ</t>
  </si>
  <si>
    <t>Locomotora s/269</t>
  </si>
  <si>
    <t>s/4380</t>
  </si>
  <si>
    <t>Kls - Plataforma</t>
  </si>
  <si>
    <t>Vagón cerrado Hins</t>
  </si>
  <si>
    <t>Locomotora s/269.600</t>
  </si>
  <si>
    <t>s/440</t>
  </si>
  <si>
    <t>Ks - Plataforma</t>
  </si>
  <si>
    <t>Vagón cisterna Z</t>
  </si>
  <si>
    <t>Locomotora s/289</t>
  </si>
  <si>
    <t>s/446</t>
  </si>
  <si>
    <t>Laadrs - Plataforma</t>
  </si>
  <si>
    <t>Vagón cisterna Zaes</t>
  </si>
  <si>
    <t>Locomotora s/301</t>
  </si>
  <si>
    <t>s/447</t>
  </si>
  <si>
    <t>Laaeks - Plataforma</t>
  </si>
  <si>
    <t>Vagón plataforma</t>
  </si>
  <si>
    <t>Locomotora s/308</t>
  </si>
  <si>
    <t>s/448</t>
  </si>
  <si>
    <t>Laaers - Plataforma</t>
  </si>
  <si>
    <t>Vagón plataforma (pequeño)</t>
  </si>
  <si>
    <t>Locomotora s/316</t>
  </si>
  <si>
    <t>s/449</t>
  </si>
  <si>
    <t>Laaes - Plataforma</t>
  </si>
  <si>
    <t>Vagón plataforma hormigonera</t>
  </si>
  <si>
    <t>s/450</t>
  </si>
  <si>
    <t>Laagooss - Plataforma</t>
  </si>
  <si>
    <t>Vagón plataforma Ks</t>
  </si>
  <si>
    <t>Locomotora VA8</t>
  </si>
  <si>
    <t>s/451</t>
  </si>
  <si>
    <t>Laagrss - Plataforma</t>
  </si>
  <si>
    <t>Vagón plataforma Res</t>
  </si>
  <si>
    <t>Talgo III</t>
  </si>
  <si>
    <t>s/452</t>
  </si>
  <si>
    <t>Laaps - Plataforma</t>
  </si>
  <si>
    <t>Vagón portabobinas (pequeño)</t>
  </si>
  <si>
    <t>Vagón DV</t>
  </si>
  <si>
    <t>s/453</t>
  </si>
  <si>
    <t>Ladks - Plataforma</t>
  </si>
  <si>
    <t>Vagón pórtico</t>
  </si>
  <si>
    <t>Vagón J</t>
  </si>
  <si>
    <t>s/463</t>
  </si>
  <si>
    <t>Laeks - Plataforma</t>
  </si>
  <si>
    <t>Vagón tolva</t>
  </si>
  <si>
    <t>Vagón J-3</t>
  </si>
  <si>
    <t>s/463.199</t>
  </si>
  <si>
    <t>Laes - Plataforma</t>
  </si>
  <si>
    <t>Vagón tren de cintas</t>
  </si>
  <si>
    <t>s/463.200</t>
  </si>
  <si>
    <t>Leks - Plataforma</t>
  </si>
  <si>
    <t>s/464</t>
  </si>
  <si>
    <t>Lfgnss - Plataforma</t>
  </si>
  <si>
    <t>s/465</t>
  </si>
  <si>
    <t>Lfgss - Plataforma</t>
  </si>
  <si>
    <t>s/465.200</t>
  </si>
  <si>
    <t>Lgnns - Plataforma</t>
  </si>
  <si>
    <t>s/470</t>
  </si>
  <si>
    <t>s/490</t>
  </si>
  <si>
    <t>Lgnss - Plataforma</t>
  </si>
  <si>
    <t>Lgs - Plataforma</t>
  </si>
  <si>
    <t>Lgss - Plataforma</t>
  </si>
  <si>
    <t>Lkis - Plataforma</t>
  </si>
  <si>
    <t>Lkkkmmps - Plataforma</t>
  </si>
  <si>
    <t>Llps - Plataforma</t>
  </si>
  <si>
    <t>Remmns - Plataforma</t>
  </si>
  <si>
    <t>Res - Plataforma</t>
  </si>
  <si>
    <t>Rgs - Plataforma</t>
  </si>
  <si>
    <t>Rmmps - Plataforma</t>
  </si>
  <si>
    <t>Rmms - Plataforma</t>
  </si>
  <si>
    <t>Rmmns - Plataforma</t>
  </si>
  <si>
    <t>Rns - Plataforma</t>
  </si>
  <si>
    <t>Roos - Plataforma</t>
  </si>
  <si>
    <t>Rs - Plataforma</t>
  </si>
  <si>
    <t>Rso - Plataforma</t>
  </si>
  <si>
    <t>Sdfggmrss - Plataforma</t>
  </si>
  <si>
    <t>Sdgkkmss - Plataforma</t>
  </si>
  <si>
    <t>Sdggmrss - Plataforma</t>
  </si>
  <si>
    <t>Sekqss - Plataforma</t>
  </si>
  <si>
    <t>Sggmrss - Plataforma</t>
  </si>
  <si>
    <t>Sggmrrss - Plataforma</t>
  </si>
  <si>
    <t>Sggnoss - Plataforma</t>
  </si>
  <si>
    <t>Sggrrs - Plataforma</t>
  </si>
  <si>
    <t>Sggrss - Plataforma</t>
  </si>
  <si>
    <t>Sgh - Plataforma</t>
  </si>
  <si>
    <t>Sghmmns - Plataforma</t>
  </si>
  <si>
    <t>Sgmmn - Plataforma</t>
  </si>
  <si>
    <t>Sgmmns - Plataforma</t>
  </si>
  <si>
    <t>Sgns - Plataforma</t>
  </si>
  <si>
    <t>Sgnss - Plataforma</t>
  </si>
  <si>
    <t>Sgs - Plataforma</t>
  </si>
  <si>
    <t>Sgss - Plataforma</t>
  </si>
  <si>
    <t>Shhimms - Cerrado</t>
  </si>
  <si>
    <t>Shhmms - Plataforma</t>
  </si>
  <si>
    <t>Shhmmns - Plataforma</t>
  </si>
  <si>
    <t>Shimm - Cerrado</t>
  </si>
  <si>
    <t>Shimms - Cerrado</t>
  </si>
  <si>
    <t>Shimmns - Cerrado</t>
  </si>
  <si>
    <t>Shimmsu - Cerrado</t>
  </si>
  <si>
    <t>Shimmus - Cerrado</t>
  </si>
  <si>
    <t>Slmmnps - Cerrado</t>
  </si>
  <si>
    <t>Shmmns - Cerrado</t>
  </si>
  <si>
    <t>Shmms - Plataforma</t>
  </si>
  <si>
    <t>Shmmsu - Plataforma</t>
  </si>
  <si>
    <t>Slmmnps - Plataforma</t>
  </si>
  <si>
    <t>Slmmps - Plataforma</t>
  </si>
  <si>
    <t>Tagpp - Tolva</t>
  </si>
  <si>
    <t>Tagpps - Tolva</t>
  </si>
  <si>
    <t>Tagps -Tolva</t>
  </si>
  <si>
    <t>Tals - Tolva</t>
  </si>
  <si>
    <t>Taoos - Tolva</t>
  </si>
  <si>
    <t>Tgpps - Tolva</t>
  </si>
  <si>
    <t>Tgps - Tolva</t>
  </si>
  <si>
    <t>Ttf - Tolva</t>
  </si>
  <si>
    <t>Tps - Tolva</t>
  </si>
  <si>
    <t>U - Tolva</t>
  </si>
  <si>
    <t>Uaai - T. Excepcional</t>
  </si>
  <si>
    <t>Uackks - Tolva</t>
  </si>
  <si>
    <t>Uacns - Tolva</t>
  </si>
  <si>
    <t>Uacs - Tolva</t>
  </si>
  <si>
    <t>Uagpps - Tolva</t>
  </si>
  <si>
    <t>Uagps - Tolva</t>
  </si>
  <si>
    <t>Uaks - Plataforma</t>
  </si>
  <si>
    <t>Uaoos - Tolva</t>
  </si>
  <si>
    <t>Uapps - Tolva</t>
  </si>
  <si>
    <t>Uas - Plataforma</t>
  </si>
  <si>
    <t>Unss - Plataforma</t>
  </si>
  <si>
    <t>Us - Plataforma</t>
  </si>
  <si>
    <t>Zacns - Cisterna</t>
  </si>
  <si>
    <t>Zacs - Cisterna</t>
  </si>
  <si>
    <t>Zaens - Cisterna</t>
  </si>
  <si>
    <t>Zaes - Cisterna</t>
  </si>
  <si>
    <t>Zagkks - Cisterna</t>
  </si>
  <si>
    <t>Zagns - Cisterna</t>
  </si>
  <si>
    <t>Zags - Cisterna</t>
  </si>
  <si>
    <t>Zans - Cisterna</t>
  </si>
  <si>
    <t>Zas - Cisterna</t>
  </si>
  <si>
    <t>NOTA: Para que la lista desplegable de "serie" funcione correctamente en validación de datos, y que se cambie en función del valor seleccionado del "tipo de vehículo", sería necesario emplear la función INDIRECTO de la forma "=INDIRECTO(BUSCARV(...))", pero esto no es posible. Excel no acepta referencias dinámicas generadas con INDIRECTO() cuando el resultado no es un rango directamente legible por la validación de datos. Por lo tanto, esta hoja auxiliar es una forma de hacer estático el valor que se tiene qe buscar en INDIRECTO.</t>
  </si>
  <si>
    <t>NOTA: Para que la fórmula de "Último PM comunicado" funcione correctamente, y se actualice en función del valor seleccionado en "serie".</t>
  </si>
  <si>
    <t>s/1500</t>
  </si>
  <si>
    <t>s/1900</t>
  </si>
  <si>
    <r>
      <rPr>
        <b/>
        <sz val="12"/>
        <color theme="1"/>
        <rFont val="Aptos Narrow"/>
        <family val="2"/>
        <scheme val="minor"/>
      </rPr>
      <t>Descripción de las hojas.</t>
    </r>
    <r>
      <rPr>
        <sz val="12"/>
        <color theme="1"/>
        <rFont val="Aptos Narrow"/>
        <family val="2"/>
        <scheme val="minor"/>
      </rPr>
      <t xml:space="preserve">
A continuación, encontrará una breve descripción de las hojas que se muestran en el libro de Excel:
</t>
    </r>
    <r>
      <rPr>
        <b/>
        <sz val="12"/>
        <color rgb="FF00B050"/>
        <rFont val="Aptos Narrow"/>
        <family val="2"/>
        <scheme val="minor"/>
      </rPr>
      <t>INSTALACIÓN NUEVA</t>
    </r>
    <r>
      <rPr>
        <sz val="12"/>
        <color theme="1"/>
        <rFont val="Aptos Narrow"/>
        <family val="2"/>
        <scheme val="minor"/>
      </rPr>
      <t xml:space="preserve">: Es el formulario que debe rellenar en el caso de dar de alta una instalación que no se encuentra aun registrada y a la que no se le ha asignado un código de instalación.
</t>
    </r>
    <r>
      <rPr>
        <b/>
        <sz val="12"/>
        <color rgb="FF00B0F0"/>
        <rFont val="Aptos Narrow"/>
        <family val="2"/>
        <scheme val="minor"/>
      </rPr>
      <t>INSTALACIÓN EXISTENTE</t>
    </r>
    <r>
      <rPr>
        <sz val="12"/>
        <color theme="1"/>
        <rFont val="Aptos Narrow"/>
        <family val="2"/>
        <scheme val="minor"/>
      </rPr>
      <t xml:space="preserve">: Es el formulario que debe rellenar en el caso de dar de alta una instalación ya registrada previamente y que cuenta con un código de instalación.
</t>
    </r>
    <r>
      <rPr>
        <b/>
        <sz val="12"/>
        <color rgb="FFFF0000"/>
        <rFont val="Aptos Narrow"/>
        <family val="2"/>
        <scheme val="minor"/>
      </rPr>
      <t>BAJA INSTALACIÓN</t>
    </r>
    <r>
      <rPr>
        <sz val="12"/>
        <color theme="1"/>
        <rFont val="Aptos Narrow"/>
        <family val="2"/>
        <scheme val="minor"/>
      </rPr>
      <t xml:space="preserve">: Es el formulario que debe rellenar en el caso de dar de baja una instalación ya registrada previamente y que cuenta con un código de instalación.
</t>
    </r>
    <r>
      <rPr>
        <b/>
        <sz val="12"/>
        <color rgb="FFFF9900"/>
        <rFont val="Aptos Narrow"/>
        <family val="2"/>
        <scheme val="minor"/>
      </rPr>
      <t>INSTALACIONES</t>
    </r>
    <r>
      <rPr>
        <sz val="12"/>
        <color theme="1"/>
        <rFont val="Aptos Narrow"/>
        <family val="2"/>
        <scheme val="minor"/>
      </rPr>
      <t xml:space="preserve">: Aquí encontrará un listado de las instalaciones ya registradas previamente y que cuentan con un código de instalación. Puede filtrar a su conveniencia, ya que no afecta al funcionamiento del formulario que tenga que cumplimentar.
</t>
    </r>
    <r>
      <rPr>
        <b/>
        <sz val="12"/>
        <color theme="3"/>
        <rFont val="Aptos Narrow"/>
        <family val="2"/>
        <scheme val="minor"/>
      </rPr>
      <t>MANTENEDORES</t>
    </r>
    <r>
      <rPr>
        <sz val="12"/>
        <color theme="1"/>
        <rFont val="Aptos Narrow"/>
        <family val="2"/>
        <scheme val="minor"/>
      </rPr>
      <t xml:space="preserve">: Aquí encontrará un listado de las organizaciones que realizan actividad como F4/FEM en el marco del Reglamento (UE) 2019/719. Puede filtrar a su conveniencia, ya que no afecta al funcionamiento del formulario que tenga que cumplimentar.
</t>
    </r>
    <r>
      <rPr>
        <b/>
        <sz val="12"/>
        <color rgb="FF7030A0"/>
        <rFont val="Aptos Narrow"/>
        <family val="2"/>
        <scheme val="minor"/>
      </rPr>
      <t>PROPIETARIOS</t>
    </r>
    <r>
      <rPr>
        <sz val="12"/>
        <color theme="1"/>
        <rFont val="Aptos Narrow"/>
        <family val="2"/>
        <scheme val="minor"/>
      </rPr>
      <t xml:space="preserve">: Aquí encontrará un listado de los propietarios correspondientes a cada una de las instalaciones recogidas en la hoja INSTALACIONES. Puede filtrar a su conveniencia, ya que no afecta al funcionamiento del formulario que tenga que cumplimentar.
</t>
    </r>
    <r>
      <rPr>
        <b/>
        <sz val="12"/>
        <color theme="1"/>
        <rFont val="Aptos Narrow"/>
        <family val="2"/>
        <scheme val="minor"/>
      </rPr>
      <t xml:space="preserve">Niveles de mantenimiento.
</t>
    </r>
    <r>
      <rPr>
        <sz val="12"/>
        <color theme="1"/>
        <rFont val="Aptos Narrow"/>
        <family val="2"/>
        <scheme val="minor"/>
      </rPr>
      <t xml:space="preserve">En los formularios de instalación nueva/existente, a la hora de cumplimentar la sección correspondiente a 'Material e intervenciones', debe indicar el nivel de mantenimiento máximo que tiene previsto realizar para cada uno de los tipos de vehículo y series correspondientes indicados. A continuación, se le indica información sobre cada uno de los niveles de mantenimiento existentes en la terminología de la EUAR:
- </t>
    </r>
    <r>
      <rPr>
        <b/>
        <sz val="12"/>
        <color theme="1" tint="0.499984740745262"/>
        <rFont val="Aptos Narrow"/>
        <family val="2"/>
        <scheme val="minor"/>
      </rPr>
      <t>Nivel 1</t>
    </r>
    <r>
      <rPr>
        <sz val="12"/>
        <color theme="1"/>
        <rFont val="Aptos Narrow"/>
        <family val="2"/>
        <scheme val="minor"/>
      </rPr>
      <t xml:space="preserve">: The first level includes the actions of checking (including technical inspections) and monitoring undertaken before the departure (pre-departure) or on route. This level is regulated in TSI OPE and is not on the responsibility of ECMs.
</t>
    </r>
    <r>
      <rPr>
        <i/>
        <sz val="12"/>
        <color theme="1"/>
        <rFont val="Aptos Narrow"/>
        <family val="2"/>
        <scheme val="minor"/>
      </rPr>
      <t>El primer nivel incluye las acciones de verificación (incluidas las inspecciones técnicas) y vigilancia realizadas antes de la salida (previas a la partida) o durante el trayecto. Este nivel está regulado por la ETI OPE y no es responsabilidad de las EEM.</t>
    </r>
    <r>
      <rPr>
        <sz val="12"/>
        <color theme="1"/>
        <rFont val="Aptos Narrow"/>
        <family val="2"/>
        <scheme val="minor"/>
      </rPr>
      <t xml:space="preserve">
- </t>
    </r>
    <r>
      <rPr>
        <b/>
        <sz val="12"/>
        <color theme="1" tint="0.499984740745262"/>
        <rFont val="Aptos Narrow"/>
        <family val="2"/>
        <scheme val="minor"/>
      </rPr>
      <t>Nivel 2</t>
    </r>
    <r>
      <rPr>
        <sz val="12"/>
        <color theme="1"/>
        <rFont val="Aptos Narrow"/>
        <family val="2"/>
        <scheme val="minor"/>
      </rPr>
      <t xml:space="preserve">: The second level includes inspections, checks, tests, fast exchanges of replaceable units and preventative and corrective operations of limited duration between two scheduled journeys.
</t>
    </r>
    <r>
      <rPr>
        <i/>
        <sz val="12"/>
        <color theme="1"/>
        <rFont val="Aptos Narrow"/>
        <family val="2"/>
        <scheme val="minor"/>
      </rPr>
      <t>El segundo nivel incluye inspecciones, comprobaciones, pruebas, sustituciones rápidas de unidades reemplazables y operaciones preventivas y correctivas de corta duración realizadas entre dos trayectos programados.</t>
    </r>
    <r>
      <rPr>
        <sz val="12"/>
        <color theme="1"/>
        <rFont val="Aptos Narrow"/>
        <family val="2"/>
        <scheme val="minor"/>
      </rPr>
      <t xml:space="preserve">
- </t>
    </r>
    <r>
      <rPr>
        <b/>
        <sz val="12"/>
        <color theme="1" tint="0.499984740745262"/>
        <rFont val="Aptos Narrow"/>
        <family val="2"/>
        <scheme val="minor"/>
      </rPr>
      <t>Nivel 3</t>
    </r>
    <r>
      <rPr>
        <sz val="12"/>
        <color theme="1"/>
        <rFont val="Aptos Narrow"/>
        <family val="2"/>
        <scheme val="minor"/>
      </rPr>
      <t xml:space="preserve">: The third level corresponds to the operations carried out mainly in specialised facilities of a maintenance centre. It includes interventions of preventative and corrective maintenance and scheduled exchanges of components. The vehicle is not in active service during this level of maintenance.
</t>
    </r>
    <r>
      <rPr>
        <i/>
        <sz val="12"/>
        <color theme="1"/>
        <rFont val="Aptos Narrow"/>
        <family val="2"/>
        <scheme val="minor"/>
      </rPr>
      <t xml:space="preserve">El tercer nivel corresponde a las operaciones realizadas principalmente en instalaciones especializadas de un centro de mantenimiento. Incluye intervenciones de mantenimiento preventivo y correctivo, así como sustituciones programadas de componentes. El vehículo no está en servicio activo durante este nivel de mantenimiento.
</t>
    </r>
    <r>
      <rPr>
        <sz val="12"/>
        <color theme="1"/>
        <rFont val="Aptos Narrow"/>
        <family val="2"/>
        <scheme val="minor"/>
      </rPr>
      <t xml:space="preserve">- </t>
    </r>
    <r>
      <rPr>
        <b/>
        <sz val="12"/>
        <color theme="1" tint="0.499984740745262"/>
        <rFont val="Aptos Narrow"/>
        <family val="2"/>
        <scheme val="minor"/>
      </rPr>
      <t>Nivel 4</t>
    </r>
    <r>
      <rPr>
        <sz val="12"/>
        <color theme="1"/>
        <rFont val="Aptos Narrow"/>
        <family val="2"/>
        <scheme val="minor"/>
      </rPr>
      <t xml:space="preserve">: The fourth level comprises the major maintenance operations, generally called overhauls (of modular subsystems or of the complete vehicle).
</t>
    </r>
    <r>
      <rPr>
        <i/>
        <sz val="12"/>
        <color theme="1"/>
        <rFont val="Aptos Narrow"/>
        <family val="2"/>
        <scheme val="minor"/>
      </rPr>
      <t>El cuarto nivel comprende las operaciones de mantenimiento mayor, generalmente denominadas revisiones generales (de subsistemas modulares o del vehículo completo).</t>
    </r>
    <r>
      <rPr>
        <sz val="12"/>
        <color theme="1"/>
        <rFont val="Aptos Narrow"/>
        <family val="2"/>
        <scheme val="minor"/>
      </rPr>
      <t xml:space="preserve">
- </t>
    </r>
    <r>
      <rPr>
        <b/>
        <sz val="12"/>
        <color theme="1" tint="0.499984740745262"/>
        <rFont val="Aptos Narrow"/>
        <family val="2"/>
        <scheme val="minor"/>
      </rPr>
      <t>Nivel 5</t>
    </r>
    <r>
      <rPr>
        <sz val="12"/>
        <color theme="1"/>
        <rFont val="Aptos Narrow"/>
        <family val="2"/>
        <scheme val="minor"/>
      </rPr>
      <t xml:space="preserve">: The fifth level comprises the refurbishment, modifications, very heavy repairs, renewal or upgrading, except where they are the subject to new authorisation under the interoperability Directives.
</t>
    </r>
    <r>
      <rPr>
        <i/>
        <sz val="12"/>
        <color theme="1"/>
        <rFont val="Aptos Narrow"/>
        <family val="2"/>
        <scheme val="minor"/>
      </rPr>
      <t>El quinto nivel comprende la rehabilitación, modificaciones, reparaciones de gran envergadura, renovación o modernización, salvo cuando estas estén sujetas a una nueva autorización conforme a las Directivas de Interoperabilidad.</t>
    </r>
  </si>
  <si>
    <t>BM PRAVIA AM</t>
  </si>
  <si>
    <t>PRAVIA</t>
  </si>
  <si>
    <t>Polígono Salcedo, s/n</t>
  </si>
  <si>
    <t>CAF BEASAIN</t>
  </si>
  <si>
    <t>CAF IRÚN</t>
  </si>
  <si>
    <t>v01.003</t>
  </si>
  <si>
    <t>A25xxxx</t>
  </si>
  <si>
    <t>BM RIPOLL ADIF</t>
  </si>
  <si>
    <t>RIPOLL</t>
  </si>
  <si>
    <t>RAILSIDER IRÚN</t>
  </si>
  <si>
    <t>EUSKOTREN ARASO</t>
  </si>
  <si>
    <t>TRÍA NAVALCARNERO</t>
  </si>
  <si>
    <t>NAVALCARNERO</t>
  </si>
  <si>
    <t>c/ Romería, 6</t>
  </si>
  <si>
    <t>c/ Valdeganga S/N, Base de Mantenimiento de ADIF, Edificio Rotonda</t>
  </si>
  <si>
    <t>c/ Blas García de Molina s/n</t>
  </si>
  <si>
    <t xml:space="preserve">c/ Ferran Junoy s/n </t>
  </si>
  <si>
    <t>c/ Antoni Sedó</t>
  </si>
  <si>
    <t xml:space="preserve">c/ Estación, s/n </t>
  </si>
  <si>
    <t>c/ Pago de Humo s/n</t>
  </si>
  <si>
    <t>c/ Bujalance, nave 19-2. Pol. Ind. PPI-3.</t>
  </si>
  <si>
    <t>c/ Progrés, 49</t>
  </si>
  <si>
    <t>c/ Prolongación de Gómez Salazar s/n</t>
  </si>
  <si>
    <t>c/ Polideportivo s/n</t>
  </si>
  <si>
    <t>c/ Luna y Sol, s/n</t>
  </si>
  <si>
    <t>c/ Esmaltina s/n</t>
  </si>
  <si>
    <t xml:space="preserve">c/ Antonio Cabezón, s/n </t>
  </si>
  <si>
    <t>c/ Timoteo Pérez Rubio, 4</t>
  </si>
  <si>
    <t>c/ Jacinto y Francisco Alcántara, 5</t>
  </si>
  <si>
    <t>c/San Isidro s/n</t>
  </si>
  <si>
    <t>c/ Mazuola, 2. Pol. Ind. Araso</t>
  </si>
  <si>
    <t>c/ Molino Errepidea, 8</t>
  </si>
  <si>
    <t>c/ Azores, 11A. Pol. Ind. El Cascajal</t>
  </si>
  <si>
    <t>c/ Saturno 2 Pol. Fuensanta</t>
  </si>
  <si>
    <t>c/ Loeches, 65 – Nave 7. Polígono Ventorro del Cano</t>
  </si>
  <si>
    <t>c/ Néctar, 44.</t>
  </si>
  <si>
    <t>c/ Avenida de la Reguera 23 Pol. Fuensanta..</t>
  </si>
  <si>
    <t>BM ANTEQUERA ADIF</t>
  </si>
  <si>
    <t>BOBADILLA</t>
  </si>
  <si>
    <t>Calle Estepa s/n</t>
  </si>
  <si>
    <t>BAT FIGAREDO</t>
  </si>
  <si>
    <t>FIGAREDO</t>
  </si>
  <si>
    <t>Ctra. AS-375 Km. 23</t>
  </si>
  <si>
    <t>BM SEVILLA</t>
  </si>
  <si>
    <t>ZPSF TALAVERA</t>
  </si>
  <si>
    <t>TALAVERA DE LA REINA</t>
  </si>
  <si>
    <t>C/ Juan de la Cierva, 272</t>
  </si>
  <si>
    <t>FERROVIAL OCAÑA</t>
  </si>
  <si>
    <t>OCAÑA</t>
  </si>
  <si>
    <t>Camino de Noblejas, s/n</t>
  </si>
  <si>
    <t>BM VALENCIA</t>
  </si>
  <si>
    <t>STADLER ALBUIXECH</t>
  </si>
  <si>
    <t>RAILSIDER SAGUNTO</t>
  </si>
  <si>
    <t>Camí de Rolls, s/n</t>
  </si>
  <si>
    <t>RAILSIDER LOGÍSTICA FERROVIARIA, S.A.</t>
  </si>
  <si>
    <t>A20986063</t>
  </si>
  <si>
    <t>INGENIERÍA Y TÉCNICA DEL TRANSPORTE TRÍA,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</si>
</sst>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27" x14ac:knownFonts="1">
    <font>
      <sz val="11"/>
      <color theme="1"/>
      <name val="Aptos Narrow"/>
      <family val="2"/>
      <scheme val="minor"/>
    </font>
    <font>
      <b/>
      <sz val="11"/>
      <color theme="1"/>
      <name val="Aptos Narrow"/>
      <family val="2"/>
      <scheme val="minor"/>
    </font>
    <font>
      <sz val="10"/>
      <color theme="1"/>
      <name val="Aptos Narrow"/>
      <family val="2"/>
      <scheme val="minor"/>
    </font>
    <font>
      <b/>
      <sz val="9"/>
      <color theme="1"/>
      <name val="Aptos Narrow"/>
      <family val="2"/>
      <scheme val="minor"/>
    </font>
    <font>
      <sz val="9"/>
      <color theme="1"/>
      <name val="Aptos Narrow"/>
      <family val="2"/>
      <scheme val="minor"/>
    </font>
    <font>
      <i/>
      <sz val="9"/>
      <color theme="1"/>
      <name val="Aptos Narrow"/>
      <family val="2"/>
      <scheme val="minor"/>
    </font>
    <font>
      <b/>
      <sz val="14"/>
      <color theme="1"/>
      <name val="Aptos Narrow"/>
      <family val="2"/>
      <scheme val="minor"/>
    </font>
    <font>
      <b/>
      <sz val="11"/>
      <color theme="0"/>
      <name val="Aptos Narrow"/>
      <family val="2"/>
      <scheme val="minor"/>
    </font>
    <font>
      <u/>
      <sz val="11"/>
      <color theme="10"/>
      <name val="Aptos Narrow"/>
      <family val="2"/>
      <scheme val="minor"/>
    </font>
    <font>
      <b/>
      <i/>
      <sz val="11"/>
      <color theme="1"/>
      <name val="Aptos Narrow"/>
      <family val="2"/>
      <scheme val="minor"/>
    </font>
    <font>
      <sz val="11"/>
      <name val="Aptos Narrow"/>
      <family val="2"/>
      <scheme val="minor"/>
    </font>
    <font>
      <sz val="8"/>
      <name val="Aptos Narrow"/>
      <family val="2"/>
      <scheme val="minor"/>
    </font>
    <font>
      <sz val="11"/>
      <color indexed="8"/>
      <name val="Aptos Narrow"/>
      <family val="2"/>
      <scheme val="minor"/>
    </font>
    <font>
      <sz val="11"/>
      <color rgb="FFFF0000"/>
      <name val="Aptos Narrow"/>
      <family val="2"/>
      <scheme val="minor"/>
    </font>
    <font>
      <b/>
      <sz val="11"/>
      <name val="Aptos Narrow"/>
      <family val="2"/>
      <scheme val="minor"/>
    </font>
    <font>
      <i/>
      <sz val="9"/>
      <color theme="1" tint="0.499984740745262"/>
      <name val="Aptos Narrow"/>
      <family val="2"/>
      <scheme val="minor"/>
    </font>
    <font>
      <b/>
      <sz val="20"/>
      <color theme="0"/>
      <name val="Aptos Narrow"/>
      <family val="2"/>
      <scheme val="minor"/>
    </font>
    <font>
      <sz val="12"/>
      <color theme="1"/>
      <name val="Aptos Narrow"/>
      <family val="2"/>
      <scheme val="minor"/>
    </font>
    <font>
      <b/>
      <sz val="12"/>
      <color theme="1"/>
      <name val="Aptos Narrow"/>
      <family val="2"/>
      <scheme val="minor"/>
    </font>
    <font>
      <b/>
      <sz val="12"/>
      <color rgb="FF00B050"/>
      <name val="Aptos Narrow"/>
      <family val="2"/>
      <scheme val="minor"/>
    </font>
    <font>
      <b/>
      <sz val="12"/>
      <color rgb="FF00B0F0"/>
      <name val="Aptos Narrow"/>
      <family val="2"/>
      <scheme val="minor"/>
    </font>
    <font>
      <b/>
      <sz val="12"/>
      <color rgb="FFFF0000"/>
      <name val="Aptos Narrow"/>
      <family val="2"/>
      <scheme val="minor"/>
    </font>
    <font>
      <b/>
      <sz val="12"/>
      <color rgb="FFFF9900"/>
      <name val="Aptos Narrow"/>
      <family val="2"/>
      <scheme val="minor"/>
    </font>
    <font>
      <b/>
      <sz val="12"/>
      <color theme="3"/>
      <name val="Aptos Narrow"/>
      <family val="2"/>
      <scheme val="minor"/>
    </font>
    <font>
      <b/>
      <sz val="12"/>
      <color rgb="FF7030A0"/>
      <name val="Aptos Narrow"/>
      <family val="2"/>
      <scheme val="minor"/>
    </font>
    <font>
      <i/>
      <sz val="12"/>
      <color theme="1"/>
      <name val="Aptos Narrow"/>
      <family val="2"/>
      <scheme val="minor"/>
    </font>
    <font>
      <b/>
      <sz val="12"/>
      <color theme="1" tint="0.499984740745262"/>
      <name val="Aptos Narrow"/>
      <family val="2"/>
      <scheme val="minor"/>
    </font>
  </fonts>
  <fills count="17">
    <fill>
      <patternFill patternType="none"/>
    </fill>
    <fill>
      <patternFill patternType="gray125"/>
    </fill>
    <fill>
      <patternFill patternType="solid">
        <fgColor rgb="FFFF9900"/>
        <bgColor indexed="64"/>
      </patternFill>
    </fill>
    <fill>
      <patternFill patternType="solid">
        <fgColor rgb="FFFFFFCC"/>
        <bgColor indexed="64"/>
      </patternFill>
    </fill>
    <fill>
      <patternFill patternType="solid">
        <fgColor theme="0"/>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C99"/>
        <bgColor indexed="64"/>
      </patternFill>
    </fill>
    <fill>
      <patternFill patternType="solid">
        <fgColor theme="0" tint="-4.9989318521683403E-2"/>
        <bgColor indexed="64"/>
      </patternFill>
    </fill>
    <fill>
      <patternFill patternType="solid">
        <fgColor theme="5"/>
        <bgColor indexed="64"/>
      </patternFill>
    </fill>
    <fill>
      <patternFill patternType="solid">
        <fgColor theme="7" tint="0.79998168889431442"/>
        <bgColor indexed="64"/>
      </patternFill>
    </fill>
    <fill>
      <patternFill patternType="solid">
        <fgColor rgb="FFFFCCFF"/>
        <bgColor indexed="64"/>
      </patternFill>
    </fill>
    <fill>
      <patternFill patternType="solid">
        <fgColor theme="0" tint="-0.14999847407452621"/>
        <bgColor indexed="64"/>
      </patternFill>
    </fill>
    <fill>
      <patternFill patternType="solid">
        <fgColor rgb="FFFFC000"/>
        <bgColor indexed="64"/>
      </patternFill>
    </fill>
    <fill>
      <patternFill patternType="solid">
        <fgColor theme="3" tint="0.89999084444715716"/>
        <bgColor indexed="64"/>
      </patternFill>
    </fill>
    <fill>
      <patternFill patternType="solid">
        <fgColor theme="7"/>
        <bgColor indexed="64"/>
      </patternFill>
    </fill>
    <fill>
      <patternFill patternType="solid">
        <fgColor theme="9"/>
        <bgColor indexed="64"/>
      </patternFill>
    </fill>
  </fills>
  <borders count="5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medium">
        <color auto="1"/>
      </top>
      <bottom style="hair">
        <color auto="1"/>
      </bottom>
      <diagonal/>
    </border>
    <border>
      <left style="hair">
        <color auto="1"/>
      </left>
      <right/>
      <top style="hair">
        <color auto="1"/>
      </top>
      <bottom style="hair">
        <color auto="1"/>
      </bottom>
      <diagonal/>
    </border>
    <border>
      <left style="hair">
        <color auto="1"/>
      </left>
      <right style="medium">
        <color auto="1"/>
      </right>
      <top style="hair">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right/>
      <top style="hair">
        <color auto="1"/>
      </top>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left style="medium">
        <color auto="1"/>
      </left>
      <right/>
      <top style="hair">
        <color auto="1"/>
      </top>
      <bottom style="hair">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right/>
      <top/>
      <bottom style="hair">
        <color auto="1"/>
      </bottom>
      <diagonal/>
    </border>
    <border>
      <left style="medium">
        <color auto="1"/>
      </left>
      <right/>
      <top/>
      <bottom style="hair">
        <color auto="1"/>
      </bottom>
      <diagonal/>
    </border>
    <border>
      <left style="medium">
        <color auto="1"/>
      </left>
      <right/>
      <top style="hair">
        <color auto="1"/>
      </top>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right style="medium">
        <color auto="1"/>
      </right>
      <top style="medium">
        <color auto="1"/>
      </top>
      <bottom style="hair">
        <color auto="1"/>
      </bottom>
      <diagonal/>
    </border>
    <border>
      <left/>
      <right style="medium">
        <color auto="1"/>
      </right>
      <top style="hair">
        <color auto="1"/>
      </top>
      <bottom style="medium">
        <color auto="1"/>
      </bottom>
      <diagonal/>
    </border>
    <border>
      <left style="hair">
        <color auto="1"/>
      </left>
      <right/>
      <top style="hair">
        <color auto="1"/>
      </top>
      <bottom/>
      <diagonal/>
    </border>
    <border>
      <left style="hair">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hair">
        <color auto="1"/>
      </right>
      <top/>
      <bottom style="hair">
        <color auto="1"/>
      </bottom>
      <diagonal/>
    </border>
    <border>
      <left style="hair">
        <color auto="1"/>
      </left>
      <right style="medium">
        <color auto="1"/>
      </right>
      <top/>
      <bottom style="hair">
        <color auto="1"/>
      </bottom>
      <diagonal/>
    </border>
    <border>
      <left/>
      <right style="medium">
        <color auto="1"/>
      </right>
      <top style="hair">
        <color auto="1"/>
      </top>
      <bottom style="hair">
        <color auto="1"/>
      </bottom>
      <diagonal/>
    </border>
    <border>
      <left/>
      <right style="medium">
        <color auto="1"/>
      </right>
      <top/>
      <bottom style="hair">
        <color auto="1"/>
      </bottom>
      <diagonal/>
    </border>
    <border>
      <left style="hair">
        <color auto="1"/>
      </left>
      <right style="medium">
        <color auto="1"/>
      </right>
      <top style="medium">
        <color auto="1"/>
      </top>
      <bottom style="hair">
        <color auto="1"/>
      </bottom>
      <diagonal/>
    </border>
    <border>
      <left style="medium">
        <color indexed="64"/>
      </left>
      <right style="hair">
        <color auto="1"/>
      </right>
      <top/>
      <bottom style="medium">
        <color indexed="64"/>
      </bottom>
      <diagonal/>
    </border>
    <border>
      <left style="hair">
        <color auto="1"/>
      </left>
      <right style="medium">
        <color auto="1"/>
      </right>
      <top/>
      <bottom style="medium">
        <color indexed="64"/>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right style="hair">
        <color auto="1"/>
      </right>
      <top style="medium">
        <color auto="1"/>
      </top>
      <bottom/>
      <diagonal/>
    </border>
    <border>
      <left style="medium">
        <color indexed="64"/>
      </left>
      <right style="medium">
        <color indexed="64"/>
      </right>
      <top style="medium">
        <color auto="1"/>
      </top>
      <bottom style="hair">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style="hair">
        <color auto="1"/>
      </top>
      <bottom style="medium">
        <color indexed="64"/>
      </bottom>
      <diagonal/>
    </border>
  </borders>
  <cellStyleXfs count="2">
    <xf numFmtId="0" fontId="0" fillId="0" borderId="0"/>
    <xf numFmtId="0" fontId="8" fillId="0" borderId="0" applyNumberFormat="0" applyFill="0" applyBorder="0" applyAlignment="0" applyProtection="0"/>
  </cellStyleXfs>
  <cellXfs count="240">
    <xf numFmtId="0" fontId="0" fillId="0" borderId="0" xfId="0"/>
    <xf numFmtId="0" fontId="0" fillId="7" borderId="0" xfId="0" applyFill="1"/>
    <xf numFmtId="0" fontId="7" fillId="9" borderId="0" xfId="0" applyFont="1" applyFill="1" applyAlignment="1">
      <alignment horizontal="left"/>
    </xf>
    <xf numFmtId="0" fontId="5" fillId="7" borderId="0" xfId="0" applyFont="1" applyFill="1"/>
    <xf numFmtId="0" fontId="9" fillId="7" borderId="0" xfId="0" applyFont="1" applyFill="1"/>
    <xf numFmtId="49" fontId="10" fillId="10" borderId="0" xfId="0" applyNumberFormat="1" applyFont="1" applyFill="1"/>
    <xf numFmtId="49" fontId="0" fillId="4" borderId="2" xfId="0" applyNumberFormat="1" applyFill="1" applyBorder="1" applyAlignment="1" applyProtection="1">
      <alignment vertical="center"/>
      <protection hidden="1"/>
    </xf>
    <xf numFmtId="49" fontId="0" fillId="4" borderId="4" xfId="0" applyNumberFormat="1" applyFill="1" applyBorder="1" applyAlignment="1" applyProtection="1">
      <alignment vertical="center"/>
      <protection hidden="1"/>
    </xf>
    <xf numFmtId="49" fontId="0" fillId="4" borderId="0" xfId="0" applyNumberFormat="1" applyFill="1" applyAlignment="1" applyProtection="1">
      <alignment vertical="center"/>
      <protection hidden="1"/>
    </xf>
    <xf numFmtId="49" fontId="0" fillId="4" borderId="6" xfId="0" applyNumberFormat="1" applyFill="1" applyBorder="1" applyAlignment="1" applyProtection="1">
      <alignment vertical="center"/>
      <protection hidden="1"/>
    </xf>
    <xf numFmtId="49" fontId="0" fillId="4" borderId="7" xfId="0" applyNumberFormat="1" applyFill="1" applyBorder="1" applyAlignment="1" applyProtection="1">
      <alignment vertical="center"/>
      <protection hidden="1"/>
    </xf>
    <xf numFmtId="49" fontId="3" fillId="3" borderId="36" xfId="0" applyNumberFormat="1" applyFont="1" applyFill="1" applyBorder="1" applyAlignment="1" applyProtection="1">
      <alignment horizontal="right" vertical="center"/>
      <protection hidden="1"/>
    </xf>
    <xf numFmtId="49" fontId="3" fillId="3" borderId="37" xfId="0" applyNumberFormat="1" applyFont="1" applyFill="1" applyBorder="1" applyAlignment="1" applyProtection="1">
      <alignment horizontal="right" vertical="center"/>
      <protection hidden="1"/>
    </xf>
    <xf numFmtId="49" fontId="3" fillId="3" borderId="12" xfId="0" applyNumberFormat="1" applyFont="1" applyFill="1" applyBorder="1" applyAlignment="1" applyProtection="1">
      <alignment horizontal="right" vertical="center"/>
      <protection hidden="1"/>
    </xf>
    <xf numFmtId="49" fontId="3" fillId="3" borderId="14" xfId="0" applyNumberFormat="1" applyFont="1" applyFill="1" applyBorder="1" applyAlignment="1" applyProtection="1">
      <alignment horizontal="right" vertical="center"/>
      <protection hidden="1"/>
    </xf>
    <xf numFmtId="49" fontId="3" fillId="3" borderId="15" xfId="0" applyNumberFormat="1" applyFont="1" applyFill="1" applyBorder="1" applyAlignment="1" applyProtection="1">
      <alignment horizontal="right" vertical="center"/>
      <protection hidden="1"/>
    </xf>
    <xf numFmtId="49" fontId="4" fillId="0" borderId="15" xfId="0" applyNumberFormat="1" applyFont="1" applyBorder="1" applyAlignment="1" applyProtection="1">
      <alignment horizontal="center" vertical="center"/>
      <protection locked="0"/>
    </xf>
    <xf numFmtId="49" fontId="3" fillId="3" borderId="23" xfId="0" applyNumberFormat="1" applyFont="1" applyFill="1" applyBorder="1" applyAlignment="1" applyProtection="1">
      <alignment horizontal="right" vertical="center"/>
      <protection hidden="1"/>
    </xf>
    <xf numFmtId="49" fontId="4" fillId="0" borderId="13" xfId="0" applyNumberFormat="1" applyFont="1" applyBorder="1" applyAlignment="1" applyProtection="1">
      <alignment horizontal="center" vertical="center"/>
      <protection locked="0"/>
    </xf>
    <xf numFmtId="49" fontId="9" fillId="8" borderId="0" xfId="0" applyNumberFormat="1" applyFont="1" applyFill="1" applyAlignment="1">
      <alignment horizontal="left" vertical="center"/>
    </xf>
    <xf numFmtId="49" fontId="0" fillId="0" borderId="0" xfId="0" applyNumberFormat="1" applyAlignment="1">
      <alignment horizontal="center" vertical="center"/>
    </xf>
    <xf numFmtId="49" fontId="0" fillId="7" borderId="0" xfId="0" applyNumberFormat="1" applyFill="1"/>
    <xf numFmtId="49" fontId="0" fillId="11" borderId="0" xfId="0" applyNumberFormat="1" applyFill="1"/>
    <xf numFmtId="49" fontId="0" fillId="8" borderId="0" xfId="0" applyNumberFormat="1" applyFill="1" applyAlignment="1">
      <alignment horizontal="center" vertical="center"/>
    </xf>
    <xf numFmtId="0" fontId="0" fillId="0" borderId="0" xfId="0" applyAlignment="1">
      <alignment horizontal="center" vertical="center"/>
    </xf>
    <xf numFmtId="49" fontId="12" fillId="0" borderId="0" xfId="0" applyNumberFormat="1" applyFont="1" applyAlignment="1">
      <alignment horizontal="center" vertical="center"/>
    </xf>
    <xf numFmtId="49" fontId="12" fillId="0" borderId="0" xfId="0" applyNumberFormat="1" applyFont="1" applyAlignment="1">
      <alignment horizontal="left" vertical="center"/>
    </xf>
    <xf numFmtId="49" fontId="7" fillId="0" borderId="0" xfId="0" applyNumberFormat="1" applyFont="1" applyAlignment="1">
      <alignment horizontal="center" vertical="center"/>
    </xf>
    <xf numFmtId="49" fontId="0" fillId="4" borderId="1" xfId="0" applyNumberFormat="1" applyFill="1" applyBorder="1" applyAlignment="1" applyProtection="1">
      <alignment vertical="center"/>
      <protection hidden="1"/>
    </xf>
    <xf numFmtId="49" fontId="4" fillId="0" borderId="13" xfId="0" applyNumberFormat="1" applyFont="1" applyBorder="1" applyAlignment="1" applyProtection="1">
      <alignment horizontal="center" vertical="center"/>
      <protection locked="0" hidden="1"/>
    </xf>
    <xf numFmtId="49" fontId="4" fillId="0" borderId="15" xfId="0" applyNumberFormat="1" applyFont="1" applyBorder="1" applyAlignment="1" applyProtection="1">
      <alignment horizontal="center" vertical="center"/>
      <protection locked="0" hidden="1"/>
    </xf>
    <xf numFmtId="49" fontId="0" fillId="0" borderId="0" xfId="0" applyNumberFormat="1" applyAlignment="1">
      <alignment horizontal="left" vertical="center" wrapText="1"/>
    </xf>
    <xf numFmtId="49" fontId="4" fillId="4" borderId="0" xfId="0" applyNumberFormat="1" applyFont="1" applyFill="1" applyAlignment="1" applyProtection="1">
      <alignment horizontal="center" vertical="center"/>
      <protection locked="0" hidden="1"/>
      <extLst>
        <ext xmlns:xfpb="http://schemas.microsoft.com/office/spreadsheetml/2022/featurepropertybag" uri="{C7286773-470A-42A8-94C5-96B5CB345126}">
          <xfpb:xfComplement i="0"/>
        </ext>
      </extLst>
    </xf>
    <xf numFmtId="49" fontId="4" fillId="4" borderId="40" xfId="0" applyNumberFormat="1" applyFont="1" applyFill="1" applyBorder="1" applyAlignment="1" applyProtection="1">
      <alignment vertical="center"/>
      <protection hidden="1"/>
    </xf>
    <xf numFmtId="49" fontId="4" fillId="4" borderId="2" xfId="0" applyNumberFormat="1"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49" fontId="4" fillId="4" borderId="3" xfId="0" applyNumberFormat="1"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49" fontId="4" fillId="4" borderId="5" xfId="0" applyNumberFormat="1"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49" fontId="4" fillId="4" borderId="8" xfId="0" applyNumberFormat="1"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49" fontId="4" fillId="4" borderId="0" xfId="0" applyNumberFormat="1"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49" fontId="4" fillId="4" borderId="7"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4" fillId="4" borderId="2"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4" fillId="4" borderId="3"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4" fillId="4" borderId="5"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4" fillId="4" borderId="8"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9" borderId="0" xfId="0" applyFill="1"/>
    <xf numFmtId="0" fontId="7" fillId="9" borderId="0" xfId="0" applyFont="1" applyFill="1"/>
    <xf numFmtId="14" fontId="1" fillId="4" borderId="0" xfId="0" applyNumberFormat="1" applyFont="1" applyFill="1" applyProtection="1">
      <protection locked="0"/>
    </xf>
    <xf numFmtId="0" fontId="1" fillId="7" borderId="0" xfId="0" applyFont="1" applyFill="1" applyAlignment="1">
      <alignment horizontal="right"/>
    </xf>
    <xf numFmtId="0" fontId="0" fillId="8" borderId="0" xfId="0" applyFill="1" applyAlignment="1">
      <alignment wrapText="1"/>
    </xf>
    <xf numFmtId="0" fontId="0" fillId="8" borderId="0" xfId="0" applyFill="1"/>
    <xf numFmtId="0" fontId="10" fillId="4" borderId="32" xfId="0" applyFont="1" applyFill="1" applyBorder="1"/>
    <xf numFmtId="49" fontId="10" fillId="4" borderId="19" xfId="0" applyNumberFormat="1" applyFont="1" applyFill="1" applyBorder="1"/>
    <xf numFmtId="0" fontId="0" fillId="4" borderId="19" xfId="0" applyFill="1" applyBorder="1"/>
    <xf numFmtId="0" fontId="10" fillId="4" borderId="19" xfId="0" applyFont="1" applyFill="1" applyBorder="1"/>
    <xf numFmtId="0" fontId="0" fillId="4" borderId="38" xfId="0" applyFill="1" applyBorder="1"/>
    <xf numFmtId="0" fontId="10" fillId="4" borderId="30" xfId="0" applyFont="1" applyFill="1" applyBorder="1"/>
    <xf numFmtId="49" fontId="10" fillId="4" borderId="21" xfId="0" applyNumberFormat="1" applyFont="1" applyFill="1" applyBorder="1"/>
    <xf numFmtId="0" fontId="0" fillId="4" borderId="21" xfId="0" applyFill="1" applyBorder="1"/>
    <xf numFmtId="0" fontId="10" fillId="4" borderId="21" xfId="0" applyFont="1" applyFill="1" applyBorder="1"/>
    <xf numFmtId="0" fontId="0" fillId="4" borderId="45" xfId="0" applyFill="1" applyBorder="1"/>
    <xf numFmtId="0" fontId="10" fillId="4" borderId="27" xfId="0" applyFont="1" applyFill="1" applyBorder="1"/>
    <xf numFmtId="49" fontId="10" fillId="4" borderId="28" xfId="0" applyNumberFormat="1" applyFont="1" applyFill="1" applyBorder="1"/>
    <xf numFmtId="0" fontId="0" fillId="4" borderId="28" xfId="0" applyFill="1" applyBorder="1"/>
    <xf numFmtId="0" fontId="10" fillId="4" borderId="28" xfId="0" applyFont="1" applyFill="1" applyBorder="1"/>
    <xf numFmtId="0" fontId="0" fillId="4" borderId="39" xfId="0" applyFill="1" applyBorder="1"/>
    <xf numFmtId="49" fontId="4" fillId="4" borderId="7" xfId="0" applyNumberFormat="1"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5" fillId="8" borderId="37" xfId="0" applyFont="1" applyFill="1" applyBorder="1" applyAlignment="1" applyProtection="1">
      <alignment horizontal="center" vertical="center"/>
      <protection hidden="1"/>
    </xf>
    <xf numFmtId="49" fontId="4" fillId="8" borderId="4" xfId="0" applyNumberFormat="1" applyFont="1" applyFill="1" applyBorder="1" applyProtection="1">
      <protection hidden="1"/>
    </xf>
    <xf numFmtId="49" fontId="4" fillId="8" borderId="0" xfId="0" applyNumberFormat="1" applyFont="1" applyFill="1" applyProtection="1">
      <protection hidden="1"/>
    </xf>
    <xf numFmtId="49" fontId="3" fillId="8" borderId="0" xfId="0" applyNumberFormat="1" applyFont="1" applyFill="1" applyAlignment="1" applyProtection="1">
      <alignment horizontal="right" vertical="center"/>
      <protection hidden="1"/>
    </xf>
    <xf numFmtId="49" fontId="3" fillId="8" borderId="0" xfId="0" applyNumberFormat="1" applyFont="1" applyFill="1" applyAlignment="1" applyProtection="1">
      <alignment horizontal="left" vertical="center"/>
      <protection hidden="1"/>
    </xf>
    <xf numFmtId="49" fontId="4" fillId="8" borderId="0" xfId="0" applyNumberFormat="1" applyFont="1" applyFill="1" applyAlignment="1" applyProtection="1">
      <alignment vertical="center"/>
      <protection hidden="1"/>
    </xf>
    <xf numFmtId="49" fontId="0" fillId="8" borderId="0" xfId="0" applyNumberFormat="1" applyFill="1" applyProtection="1">
      <protection hidden="1"/>
    </xf>
    <xf numFmtId="49" fontId="0" fillId="8" borderId="5" xfId="0" applyNumberFormat="1" applyFill="1" applyBorder="1" applyProtection="1">
      <protection hidden="1"/>
    </xf>
    <xf numFmtId="49" fontId="4" fillId="8" borderId="26" xfId="0" applyNumberFormat="1" applyFont="1" applyFill="1" applyBorder="1" applyAlignment="1" applyProtection="1">
      <alignment vertical="center"/>
      <protection hidden="1"/>
    </xf>
    <xf numFmtId="49" fontId="4" fillId="8" borderId="5" xfId="0" applyNumberFormat="1" applyFont="1" applyFill="1" applyBorder="1" applyAlignment="1" applyProtection="1">
      <alignment horizontal="left" vertical="center"/>
      <protection hidden="1"/>
    </xf>
    <xf numFmtId="49" fontId="4" fillId="8" borderId="4" xfId="0" applyNumberFormat="1" applyFont="1" applyFill="1" applyBorder="1" applyAlignment="1" applyProtection="1">
      <alignment vertical="center"/>
      <protection hidden="1"/>
    </xf>
    <xf numFmtId="49" fontId="4" fillId="8" borderId="5" xfId="0" applyNumberFormat="1" applyFont="1" applyFill="1" applyBorder="1" applyProtection="1">
      <protection hidden="1"/>
    </xf>
    <xf numFmtId="49" fontId="4" fillId="8" borderId="2" xfId="0" applyNumberFormat="1" applyFont="1" applyFill="1" applyBorder="1" applyAlignment="1" applyProtection="1">
      <alignment vertical="center"/>
      <protection hidden="1"/>
    </xf>
    <xf numFmtId="49" fontId="4" fillId="8" borderId="7" xfId="0" applyNumberFormat="1" applyFont="1" applyFill="1" applyBorder="1" applyAlignment="1" applyProtection="1">
      <alignment vertical="center"/>
      <protection hidden="1"/>
    </xf>
    <xf numFmtId="49" fontId="0" fillId="8" borderId="42" xfId="0" applyNumberFormat="1" applyFill="1" applyBorder="1" applyProtection="1">
      <protection hidden="1"/>
      <extLst>
        <ext xmlns:xfpb="http://schemas.microsoft.com/office/spreadsheetml/2022/featurepropertybag" uri="{C7286773-470A-42A8-94C5-96B5CB345126}">
          <xfpb:xfComplement i="0"/>
        </ext>
      </extLst>
    </xf>
    <xf numFmtId="49" fontId="0" fillId="8" borderId="11" xfId="0" applyNumberFormat="1" applyFill="1" applyBorder="1" applyProtection="1">
      <protection hidden="1"/>
    </xf>
    <xf numFmtId="0" fontId="15" fillId="8" borderId="37" xfId="0" applyFont="1" applyFill="1" applyBorder="1" applyAlignment="1" applyProtection="1">
      <alignment horizontal="center" vertical="center"/>
      <protection hidden="1"/>
    </xf>
    <xf numFmtId="0" fontId="0" fillId="14" borderId="0" xfId="0" applyFill="1"/>
    <xf numFmtId="49" fontId="2" fillId="14" borderId="0" xfId="0" applyNumberFormat="1" applyFont="1" applyFill="1" applyAlignment="1" applyProtection="1">
      <alignment vertical="center"/>
      <protection hidden="1"/>
    </xf>
    <xf numFmtId="49" fontId="0" fillId="14" borderId="0" xfId="0" applyNumberFormat="1" applyFill="1" applyAlignment="1" applyProtection="1">
      <alignment vertical="center"/>
      <protection hidden="1"/>
    </xf>
    <xf numFmtId="49" fontId="4" fillId="14" borderId="0" xfId="0" applyNumberFormat="1" applyFont="1" applyFill="1" applyAlignment="1" applyProtection="1">
      <alignment vertical="center"/>
      <protection hidden="1"/>
    </xf>
    <xf numFmtId="49" fontId="0" fillId="14" borderId="0" xfId="0" applyNumberFormat="1" applyFill="1" applyAlignment="1">
      <alignment vertical="center"/>
    </xf>
    <xf numFmtId="49" fontId="4" fillId="14" borderId="0" xfId="0" applyNumberFormat="1" applyFont="1" applyFill="1" applyAlignment="1">
      <alignment vertical="center"/>
    </xf>
    <xf numFmtId="49" fontId="2" fillId="14" borderId="0" xfId="0" applyNumberFormat="1" applyFont="1" applyFill="1" applyAlignment="1">
      <alignment vertical="center"/>
    </xf>
    <xf numFmtId="49" fontId="0" fillId="14" borderId="0" xfId="0" applyNumberFormat="1" applyFill="1"/>
    <xf numFmtId="49" fontId="3" fillId="3" borderId="42" xfId="0" applyNumberFormat="1" applyFont="1" applyFill="1" applyBorder="1" applyAlignment="1" applyProtection="1">
      <alignment horizontal="center" vertical="center"/>
      <protection hidden="1"/>
    </xf>
    <xf numFmtId="0" fontId="0" fillId="14" borderId="0" xfId="0" applyFill="1" applyAlignment="1">
      <alignment wrapText="1"/>
    </xf>
    <xf numFmtId="49" fontId="0" fillId="8" borderId="11" xfId="0" applyNumberFormat="1" applyFill="1" applyBorder="1" applyAlignment="1" applyProtection="1">
      <alignment horizontal="center" vertical="center"/>
      <protection hidden="1"/>
    </xf>
    <xf numFmtId="49" fontId="4" fillId="0" borderId="54" xfId="0" applyNumberFormat="1" applyFont="1" applyBorder="1" applyAlignment="1" applyProtection="1">
      <alignment horizontal="center" vertical="center" wrapText="1"/>
      <protection locked="0"/>
    </xf>
    <xf numFmtId="49" fontId="4" fillId="0" borderId="55" xfId="0" applyNumberFormat="1" applyFont="1" applyBorder="1" applyAlignment="1" applyProtection="1">
      <alignment horizontal="center" vertical="center" wrapText="1"/>
      <protection locked="0"/>
    </xf>
    <xf numFmtId="49" fontId="4" fillId="0" borderId="56" xfId="0" applyNumberFormat="1" applyFont="1" applyBorder="1" applyAlignment="1" applyProtection="1">
      <alignment horizontal="center" vertical="center" wrapText="1"/>
      <protection locked="0"/>
    </xf>
    <xf numFmtId="0" fontId="13" fillId="14" borderId="0" xfId="0" applyFont="1" applyFill="1" applyAlignment="1">
      <alignment horizontal="left" vertical="center"/>
    </xf>
    <xf numFmtId="164" fontId="0" fillId="0" borderId="0" xfId="0" applyNumberFormat="1" applyAlignment="1">
      <alignment horizontal="center" vertical="center"/>
    </xf>
    <xf numFmtId="165" fontId="0" fillId="0" borderId="0" xfId="0" applyNumberFormat="1" applyAlignment="1">
      <alignment horizontal="center" vertical="center"/>
    </xf>
    <xf numFmtId="165" fontId="12" fillId="0" borderId="0" xfId="0" applyNumberFormat="1" applyFont="1" applyAlignment="1">
      <alignment horizontal="center" vertical="center"/>
    </xf>
    <xf numFmtId="0" fontId="0" fillId="0" borderId="0" xfId="0" applyAlignment="1">
      <alignment horizontal="left" vertical="center"/>
    </xf>
    <xf numFmtId="49" fontId="0" fillId="0" borderId="0" xfId="0" applyNumberFormat="1" applyAlignment="1">
      <alignment horizontal="left" vertical="center"/>
    </xf>
    <xf numFmtId="165" fontId="5" fillId="8" borderId="37" xfId="0" applyNumberFormat="1" applyFont="1" applyFill="1" applyBorder="1" applyAlignment="1" applyProtection="1">
      <alignment horizontal="center" vertical="center"/>
      <protection hidden="1"/>
    </xf>
    <xf numFmtId="0" fontId="17" fillId="12" borderId="6" xfId="0" applyFont="1" applyFill="1" applyBorder="1" applyAlignment="1" applyProtection="1">
      <alignment vertical="top" wrapText="1"/>
      <protection hidden="1"/>
    </xf>
    <xf numFmtId="0" fontId="17" fillId="12" borderId="7" xfId="0" applyFont="1" applyFill="1" applyBorder="1" applyAlignment="1" applyProtection="1">
      <alignment vertical="top" wrapText="1"/>
      <protection hidden="1"/>
    </xf>
    <xf numFmtId="0" fontId="17" fillId="12" borderId="8" xfId="0" applyFont="1" applyFill="1" applyBorder="1" applyAlignment="1" applyProtection="1">
      <alignment vertical="top" wrapText="1"/>
      <protection hidden="1"/>
    </xf>
    <xf numFmtId="0" fontId="0" fillId="4" borderId="0" xfId="0" applyFill="1" applyProtection="1">
      <protection locked="0"/>
      <extLst>
        <ext xmlns:xfpb="http://schemas.microsoft.com/office/spreadsheetml/2022/featurepropertybag" uri="{C7286773-470A-42A8-94C5-96B5CB345126}">
          <xfpb:xfComplement i="0"/>
        </ext>
      </extLst>
    </xf>
    <xf numFmtId="164" fontId="4" fillId="0" borderId="37" xfId="0" applyNumberFormat="1" applyFont="1" applyBorder="1" applyAlignment="1" applyProtection="1">
      <alignment horizontal="center" vertical="center"/>
      <protection locked="0" hidden="1"/>
    </xf>
    <xf numFmtId="165" fontId="4" fillId="0" borderId="37" xfId="0" applyNumberFormat="1" applyFont="1" applyBorder="1" applyAlignment="1" applyProtection="1">
      <alignment horizontal="center" vertical="center"/>
      <protection locked="0" hidden="1"/>
    </xf>
    <xf numFmtId="165" fontId="4" fillId="0" borderId="15" xfId="0" applyNumberFormat="1" applyFont="1" applyBorder="1" applyAlignment="1" applyProtection="1">
      <alignment horizontal="center" vertical="center"/>
      <protection locked="0"/>
    </xf>
    <xf numFmtId="165" fontId="5" fillId="8" borderId="15" xfId="0" applyNumberFormat="1" applyFont="1" applyFill="1" applyBorder="1" applyAlignment="1" applyProtection="1">
      <alignment horizontal="center" vertical="center"/>
      <protection hidden="1"/>
    </xf>
    <xf numFmtId="0" fontId="1" fillId="13" borderId="9" xfId="0" applyFont="1" applyFill="1" applyBorder="1" applyAlignment="1">
      <alignment horizontal="center"/>
    </xf>
    <xf numFmtId="0" fontId="1" fillId="13" borderId="10" xfId="0" applyFont="1" applyFill="1" applyBorder="1" applyAlignment="1">
      <alignment horizontal="center"/>
    </xf>
    <xf numFmtId="0" fontId="1" fillId="13" borderId="11" xfId="0" applyFont="1" applyFill="1" applyBorder="1" applyAlignment="1">
      <alignment horizontal="center"/>
    </xf>
    <xf numFmtId="0" fontId="17" fillId="12" borderId="1" xfId="0" applyFont="1" applyFill="1" applyBorder="1" applyAlignment="1" applyProtection="1">
      <alignment horizontal="left" vertical="top" wrapText="1"/>
      <protection hidden="1"/>
    </xf>
    <xf numFmtId="0" fontId="17" fillId="12" borderId="2" xfId="0" applyFont="1" applyFill="1" applyBorder="1" applyAlignment="1" applyProtection="1">
      <alignment horizontal="left" vertical="top" wrapText="1"/>
      <protection hidden="1"/>
    </xf>
    <xf numFmtId="0" fontId="17" fillId="12" borderId="3" xfId="0" applyFont="1" applyFill="1" applyBorder="1" applyAlignment="1" applyProtection="1">
      <alignment horizontal="left" vertical="top" wrapText="1"/>
      <protection hidden="1"/>
    </xf>
    <xf numFmtId="0" fontId="17" fillId="12" borderId="4" xfId="0" applyFont="1" applyFill="1" applyBorder="1" applyAlignment="1" applyProtection="1">
      <alignment horizontal="left" vertical="top" wrapText="1"/>
      <protection hidden="1"/>
    </xf>
    <xf numFmtId="0" fontId="17" fillId="12" borderId="0" xfId="0" applyFont="1" applyFill="1" applyAlignment="1" applyProtection="1">
      <alignment horizontal="left" vertical="top" wrapText="1"/>
      <protection hidden="1"/>
    </xf>
    <xf numFmtId="0" fontId="17" fillId="12" borderId="5" xfId="0" applyFont="1" applyFill="1" applyBorder="1" applyAlignment="1" applyProtection="1">
      <alignment horizontal="left" vertical="top" wrapText="1"/>
      <protection hidden="1"/>
    </xf>
    <xf numFmtId="0" fontId="15" fillId="4" borderId="34" xfId="0" applyFont="1" applyFill="1" applyBorder="1" applyAlignment="1" applyProtection="1">
      <alignment horizontal="center" vertical="center"/>
      <protection locked="0"/>
    </xf>
    <xf numFmtId="0" fontId="15" fillId="4" borderId="46" xfId="0" applyFont="1" applyFill="1" applyBorder="1" applyAlignment="1" applyProtection="1">
      <alignment horizontal="center" vertical="center"/>
      <protection locked="0"/>
    </xf>
    <xf numFmtId="49" fontId="4" fillId="0" borderId="34" xfId="0" applyNumberFormat="1" applyFont="1" applyBorder="1" applyAlignment="1" applyProtection="1">
      <alignment horizontal="center" vertical="center" wrapText="1"/>
      <protection locked="0"/>
    </xf>
    <xf numFmtId="49" fontId="4" fillId="0" borderId="46" xfId="0" applyNumberFormat="1" applyFont="1" applyBorder="1" applyAlignment="1" applyProtection="1">
      <alignment horizontal="center" vertical="center" wrapText="1"/>
      <protection locked="0"/>
    </xf>
    <xf numFmtId="0" fontId="15" fillId="4" borderId="6"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protection locked="0"/>
    </xf>
    <xf numFmtId="49" fontId="4" fillId="0" borderId="30" xfId="0" applyNumberFormat="1" applyFont="1" applyBorder="1" applyAlignment="1" applyProtection="1">
      <alignment horizontal="left" vertical="center" wrapText="1"/>
      <protection locked="0"/>
    </xf>
    <xf numFmtId="49" fontId="4" fillId="0" borderId="21" xfId="0" applyNumberFormat="1" applyFont="1" applyBorder="1" applyAlignment="1" applyProtection="1">
      <alignment horizontal="left" vertical="center" wrapText="1"/>
      <protection locked="0"/>
    </xf>
    <xf numFmtId="49" fontId="4" fillId="0" borderId="45" xfId="0" applyNumberFormat="1" applyFont="1" applyBorder="1" applyAlignment="1" applyProtection="1">
      <alignment horizontal="left" vertical="center" wrapText="1"/>
      <protection locked="0"/>
    </xf>
    <xf numFmtId="49" fontId="4" fillId="0" borderId="27" xfId="0" applyNumberFormat="1" applyFont="1" applyBorder="1" applyAlignment="1" applyProtection="1">
      <alignment horizontal="left" vertical="center" wrapText="1"/>
      <protection locked="0"/>
    </xf>
    <xf numFmtId="49" fontId="4" fillId="0" borderId="28" xfId="0" applyNumberFormat="1" applyFont="1" applyBorder="1" applyAlignment="1" applyProtection="1">
      <alignment horizontal="left" vertical="center" wrapText="1"/>
      <protection locked="0"/>
    </xf>
    <xf numFmtId="49" fontId="4" fillId="0" borderId="39" xfId="0" applyNumberFormat="1" applyFont="1" applyBorder="1" applyAlignment="1" applyProtection="1">
      <alignment horizontal="left" vertical="center" wrapText="1"/>
      <protection locked="0"/>
    </xf>
    <xf numFmtId="49" fontId="4" fillId="0" borderId="6" xfId="0" applyNumberFormat="1" applyFont="1" applyBorder="1" applyAlignment="1" applyProtection="1">
      <alignment horizontal="center" vertical="center" wrapText="1"/>
      <protection locked="0"/>
    </xf>
    <xf numFmtId="49" fontId="4" fillId="0" borderId="8" xfId="0" applyNumberFormat="1" applyFont="1" applyBorder="1" applyAlignment="1" applyProtection="1">
      <alignment horizontal="center" vertical="center" wrapText="1"/>
      <protection locked="0"/>
    </xf>
    <xf numFmtId="49" fontId="4" fillId="0" borderId="43" xfId="0" applyNumberFormat="1" applyFont="1" applyBorder="1" applyAlignment="1" applyProtection="1">
      <alignment horizontal="center" vertical="center" wrapText="1"/>
      <protection locked="0"/>
    </xf>
    <xf numFmtId="49" fontId="4" fillId="0" borderId="44" xfId="0" applyNumberFormat="1" applyFont="1" applyBorder="1" applyAlignment="1" applyProtection="1">
      <alignment horizontal="center" vertical="center" wrapText="1"/>
      <protection locked="0"/>
    </xf>
    <xf numFmtId="49" fontId="4" fillId="0" borderId="48" xfId="0" applyNumberFormat="1" applyFont="1" applyBorder="1" applyAlignment="1" applyProtection="1">
      <alignment horizontal="center" vertical="center" wrapText="1"/>
      <protection locked="0"/>
    </xf>
    <xf numFmtId="49" fontId="4" fillId="0" borderId="49" xfId="0" applyNumberFormat="1" applyFont="1" applyBorder="1" applyAlignment="1" applyProtection="1">
      <alignment horizontal="center" vertical="center" wrapText="1"/>
      <protection locked="0"/>
    </xf>
    <xf numFmtId="49" fontId="3" fillId="3" borderId="30" xfId="0" applyNumberFormat="1" applyFont="1" applyFill="1" applyBorder="1" applyAlignment="1" applyProtection="1">
      <alignment horizontal="right" vertical="center"/>
      <protection hidden="1"/>
    </xf>
    <xf numFmtId="49" fontId="3" fillId="3" borderId="21" xfId="0" applyNumberFormat="1" applyFont="1" applyFill="1" applyBorder="1" applyAlignment="1" applyProtection="1">
      <alignment horizontal="right" vertical="center"/>
      <protection hidden="1"/>
    </xf>
    <xf numFmtId="49" fontId="3" fillId="3" borderId="22" xfId="0" applyNumberFormat="1" applyFont="1" applyFill="1" applyBorder="1" applyAlignment="1" applyProtection="1">
      <alignment horizontal="right" vertical="center"/>
      <protection hidden="1"/>
    </xf>
    <xf numFmtId="49" fontId="3" fillId="3" borderId="27" xfId="0" applyNumberFormat="1" applyFont="1" applyFill="1" applyBorder="1" applyAlignment="1" applyProtection="1">
      <alignment horizontal="right" vertical="center"/>
      <protection hidden="1"/>
    </xf>
    <xf numFmtId="49" fontId="3" fillId="3" borderId="28" xfId="0" applyNumberFormat="1" applyFont="1" applyFill="1" applyBorder="1" applyAlignment="1" applyProtection="1">
      <alignment horizontal="right" vertical="center"/>
      <protection hidden="1"/>
    </xf>
    <xf numFmtId="49" fontId="3" fillId="3" borderId="29" xfId="0" applyNumberFormat="1" applyFont="1" applyFill="1" applyBorder="1" applyAlignment="1" applyProtection="1">
      <alignment horizontal="right" vertical="center"/>
      <protection hidden="1"/>
    </xf>
    <xf numFmtId="49" fontId="3" fillId="3" borderId="31" xfId="0" applyNumberFormat="1" applyFont="1" applyFill="1" applyBorder="1" applyAlignment="1" applyProtection="1">
      <alignment horizontal="right" vertical="center"/>
      <protection hidden="1"/>
    </xf>
    <xf numFmtId="49" fontId="1" fillId="2" borderId="9" xfId="0" applyNumberFormat="1" applyFont="1" applyFill="1" applyBorder="1" applyAlignment="1" applyProtection="1">
      <alignment horizontal="center" vertical="center"/>
      <protection hidden="1"/>
    </xf>
    <xf numFmtId="49" fontId="1" fillId="2" borderId="10" xfId="0" applyNumberFormat="1" applyFont="1" applyFill="1" applyBorder="1" applyAlignment="1" applyProtection="1">
      <alignment horizontal="center" vertical="center"/>
      <protection hidden="1"/>
    </xf>
    <xf numFmtId="49" fontId="1" fillId="2" borderId="11" xfId="0" applyNumberFormat="1" applyFont="1" applyFill="1" applyBorder="1" applyAlignment="1" applyProtection="1">
      <alignment horizontal="center" vertical="center"/>
      <protection hidden="1"/>
    </xf>
    <xf numFmtId="49" fontId="5" fillId="8" borderId="9" xfId="0" applyNumberFormat="1" applyFont="1" applyFill="1" applyBorder="1" applyAlignment="1" applyProtection="1">
      <alignment horizontal="center" vertical="center"/>
      <protection hidden="1"/>
    </xf>
    <xf numFmtId="49" fontId="5" fillId="8" borderId="10" xfId="0" applyNumberFormat="1" applyFont="1" applyFill="1" applyBorder="1" applyAlignment="1" applyProtection="1">
      <alignment horizontal="center" vertical="center"/>
      <protection hidden="1"/>
    </xf>
    <xf numFmtId="49" fontId="5" fillId="8" borderId="11" xfId="0" applyNumberFormat="1" applyFont="1" applyFill="1" applyBorder="1" applyAlignment="1" applyProtection="1">
      <alignment horizontal="center" vertical="center"/>
      <protection hidden="1"/>
    </xf>
    <xf numFmtId="49" fontId="3" fillId="3" borderId="9" xfId="0" applyNumberFormat="1" applyFont="1" applyFill="1" applyBorder="1" applyAlignment="1" applyProtection="1">
      <alignment horizontal="center" vertical="center"/>
      <protection hidden="1"/>
    </xf>
    <xf numFmtId="49" fontId="3" fillId="3" borderId="11" xfId="0" applyNumberFormat="1" applyFont="1" applyFill="1" applyBorder="1" applyAlignment="1" applyProtection="1">
      <alignment horizontal="center" vertical="center"/>
      <protection hidden="1"/>
    </xf>
    <xf numFmtId="0" fontId="15" fillId="4" borderId="32" xfId="0" applyFont="1" applyFill="1" applyBorder="1" applyAlignment="1" applyProtection="1">
      <alignment horizontal="center" vertical="center" wrapText="1"/>
      <protection locked="0"/>
    </xf>
    <xf numFmtId="0" fontId="15" fillId="4" borderId="38" xfId="0" applyFont="1" applyFill="1" applyBorder="1" applyAlignment="1" applyProtection="1">
      <alignment horizontal="center" vertical="center" wrapText="1"/>
      <protection locked="0"/>
    </xf>
    <xf numFmtId="0" fontId="15" fillId="4" borderId="34" xfId="0" applyFont="1" applyFill="1" applyBorder="1" applyAlignment="1" applyProtection="1">
      <alignment horizontal="center" vertical="center" wrapText="1"/>
      <protection locked="0"/>
    </xf>
    <xf numFmtId="0" fontId="15" fillId="4" borderId="46" xfId="0" applyFont="1" applyFill="1" applyBorder="1" applyAlignment="1" applyProtection="1">
      <alignment horizontal="center" vertical="center" wrapText="1"/>
      <protection locked="0"/>
    </xf>
    <xf numFmtId="49" fontId="4" fillId="0" borderId="9" xfId="0" applyNumberFormat="1" applyFont="1" applyBorder="1" applyAlignment="1" applyProtection="1">
      <alignment horizontal="left" vertical="center"/>
      <protection locked="0"/>
    </xf>
    <xf numFmtId="49" fontId="4" fillId="0" borderId="10" xfId="0" applyNumberFormat="1" applyFont="1" applyBorder="1" applyAlignment="1" applyProtection="1">
      <alignment horizontal="left" vertical="center"/>
      <protection locked="0"/>
    </xf>
    <xf numFmtId="49" fontId="4" fillId="0" borderId="11" xfId="0" applyNumberFormat="1" applyFont="1" applyBorder="1" applyAlignment="1" applyProtection="1">
      <alignment horizontal="left" vertical="center"/>
      <protection locked="0"/>
    </xf>
    <xf numFmtId="49" fontId="3" fillId="3" borderId="10" xfId="0" applyNumberFormat="1" applyFont="1" applyFill="1" applyBorder="1" applyAlignment="1" applyProtection="1">
      <alignment horizontal="center" vertical="center"/>
      <protection hidden="1"/>
    </xf>
    <xf numFmtId="49" fontId="4" fillId="0" borderId="32" xfId="0" applyNumberFormat="1" applyFont="1" applyBorder="1" applyAlignment="1" applyProtection="1">
      <alignment horizontal="left" vertical="center" wrapText="1"/>
      <protection locked="0"/>
    </xf>
    <xf numFmtId="49" fontId="4" fillId="0" borderId="19" xfId="0" applyNumberFormat="1" applyFont="1" applyBorder="1" applyAlignment="1" applyProtection="1">
      <alignment horizontal="left" vertical="center" wrapText="1"/>
      <protection locked="0"/>
    </xf>
    <xf numFmtId="49" fontId="4" fillId="0" borderId="38" xfId="0" applyNumberFormat="1" applyFont="1" applyBorder="1" applyAlignment="1" applyProtection="1">
      <alignment horizontal="left" vertical="center" wrapText="1"/>
      <protection locked="0"/>
    </xf>
    <xf numFmtId="49" fontId="3" fillId="3" borderId="17" xfId="0" applyNumberFormat="1" applyFont="1" applyFill="1" applyBorder="1" applyAlignment="1" applyProtection="1">
      <alignment horizontal="right" vertical="center"/>
      <protection hidden="1"/>
    </xf>
    <xf numFmtId="49" fontId="1" fillId="5" borderId="9" xfId="0" applyNumberFormat="1" applyFont="1" applyFill="1" applyBorder="1" applyAlignment="1" applyProtection="1">
      <alignment horizontal="center" vertical="center"/>
      <protection hidden="1"/>
    </xf>
    <xf numFmtId="49" fontId="1" fillId="5" borderId="10" xfId="0" applyNumberFormat="1" applyFont="1" applyFill="1" applyBorder="1" applyAlignment="1" applyProtection="1">
      <alignment horizontal="center" vertical="center"/>
      <protection hidden="1"/>
    </xf>
    <xf numFmtId="49" fontId="1" fillId="5" borderId="11" xfId="0" applyNumberFormat="1" applyFont="1" applyFill="1" applyBorder="1" applyAlignment="1" applyProtection="1">
      <alignment horizontal="center" vertical="center"/>
      <protection hidden="1"/>
    </xf>
    <xf numFmtId="49" fontId="3" fillId="3" borderId="37" xfId="0" applyNumberFormat="1" applyFont="1" applyFill="1" applyBorder="1" applyAlignment="1" applyProtection="1">
      <alignment horizontal="right" vertical="center"/>
      <protection hidden="1"/>
    </xf>
    <xf numFmtId="0" fontId="15" fillId="8" borderId="37" xfId="0" applyFont="1" applyFill="1" applyBorder="1" applyAlignment="1" applyProtection="1">
      <alignment horizontal="center" vertical="center"/>
      <protection hidden="1"/>
    </xf>
    <xf numFmtId="0" fontId="15" fillId="8" borderId="41" xfId="0" applyFont="1" applyFill="1" applyBorder="1" applyAlignment="1" applyProtection="1">
      <alignment horizontal="center" vertical="center"/>
      <protection hidden="1"/>
    </xf>
    <xf numFmtId="49" fontId="3" fillId="3" borderId="32" xfId="0" applyNumberFormat="1" applyFont="1" applyFill="1" applyBorder="1" applyAlignment="1" applyProtection="1">
      <alignment horizontal="right" vertical="center"/>
      <protection hidden="1"/>
    </xf>
    <xf numFmtId="49" fontId="3" fillId="3" borderId="20" xfId="0" applyNumberFormat="1" applyFont="1" applyFill="1" applyBorder="1" applyAlignment="1" applyProtection="1">
      <alignment horizontal="right" vertical="center"/>
      <protection hidden="1"/>
    </xf>
    <xf numFmtId="49" fontId="3" fillId="3" borderId="16" xfId="0" applyNumberFormat="1" applyFont="1" applyFill="1" applyBorder="1" applyAlignment="1" applyProtection="1">
      <alignment horizontal="right" vertical="center"/>
      <protection hidden="1"/>
    </xf>
    <xf numFmtId="49" fontId="3" fillId="3" borderId="19" xfId="0" applyNumberFormat="1" applyFont="1" applyFill="1" applyBorder="1" applyAlignment="1" applyProtection="1">
      <alignment horizontal="right" vertical="center"/>
      <protection hidden="1"/>
    </xf>
    <xf numFmtId="49" fontId="4" fillId="0" borderId="16" xfId="0" applyNumberFormat="1" applyFont="1" applyBorder="1" applyAlignment="1" applyProtection="1">
      <alignment horizontal="center" vertical="center"/>
      <protection locked="0"/>
    </xf>
    <xf numFmtId="49" fontId="4" fillId="0" borderId="20" xfId="0" applyNumberFormat="1" applyFont="1" applyBorder="1" applyAlignment="1" applyProtection="1">
      <alignment horizontal="center" vertical="center"/>
      <protection locked="0"/>
    </xf>
    <xf numFmtId="49" fontId="4" fillId="0" borderId="19" xfId="0" applyNumberFormat="1" applyFont="1" applyBorder="1" applyAlignment="1" applyProtection="1">
      <alignment horizontal="center" vertical="center"/>
      <protection locked="0"/>
    </xf>
    <xf numFmtId="49" fontId="4" fillId="0" borderId="38" xfId="0" applyNumberFormat="1" applyFont="1" applyBorder="1" applyAlignment="1" applyProtection="1">
      <alignment horizontal="center" vertical="center"/>
      <protection locked="0"/>
    </xf>
    <xf numFmtId="49" fontId="8" fillId="0" borderId="31" xfId="1" applyNumberFormat="1" applyBorder="1" applyAlignment="1" applyProtection="1">
      <alignment horizontal="center" vertical="center"/>
      <protection locked="0"/>
    </xf>
    <xf numFmtId="49" fontId="4" fillId="0" borderId="28" xfId="0" applyNumberFormat="1" applyFont="1" applyBorder="1" applyAlignment="1" applyProtection="1">
      <alignment horizontal="center" vertical="center"/>
      <protection locked="0"/>
    </xf>
    <xf numFmtId="49" fontId="4" fillId="0" borderId="39" xfId="0" applyNumberFormat="1" applyFont="1" applyBorder="1" applyAlignment="1" applyProtection="1">
      <alignment horizontal="center" vertical="center"/>
      <protection locked="0"/>
    </xf>
    <xf numFmtId="49" fontId="3" fillId="3" borderId="32" xfId="0" applyNumberFormat="1" applyFont="1" applyFill="1" applyBorder="1" applyAlignment="1" applyProtection="1">
      <alignment horizontal="center" vertical="center"/>
      <protection hidden="1"/>
    </xf>
    <xf numFmtId="49" fontId="3" fillId="3" borderId="20" xfId="0" applyNumberFormat="1" applyFont="1" applyFill="1" applyBorder="1" applyAlignment="1" applyProtection="1">
      <alignment horizontal="center" vertical="center"/>
      <protection hidden="1"/>
    </xf>
    <xf numFmtId="49" fontId="4" fillId="0" borderId="15" xfId="0" applyNumberFormat="1" applyFont="1" applyBorder="1" applyAlignment="1" applyProtection="1">
      <alignment horizontal="left" vertical="center"/>
      <protection locked="0"/>
    </xf>
    <xf numFmtId="49" fontId="4" fillId="0" borderId="18" xfId="0" applyNumberFormat="1" applyFont="1" applyBorder="1" applyAlignment="1" applyProtection="1">
      <alignment horizontal="left" vertical="center"/>
      <protection locked="0"/>
    </xf>
    <xf numFmtId="49" fontId="4" fillId="0" borderId="24" xfId="0" applyNumberFormat="1" applyFont="1" applyBorder="1" applyAlignment="1" applyProtection="1">
      <alignment horizontal="left" vertical="center"/>
      <protection locked="0"/>
    </xf>
    <xf numFmtId="49" fontId="4" fillId="0" borderId="25" xfId="0" applyNumberFormat="1" applyFont="1" applyBorder="1" applyAlignment="1" applyProtection="1">
      <alignment horizontal="left" vertical="center"/>
      <protection locked="0"/>
    </xf>
    <xf numFmtId="49" fontId="3" fillId="3" borderId="4" xfId="0" applyNumberFormat="1" applyFont="1" applyFill="1" applyBorder="1" applyAlignment="1" applyProtection="1">
      <alignment horizontal="right"/>
      <protection hidden="1"/>
    </xf>
    <xf numFmtId="49" fontId="3" fillId="3" borderId="0" xfId="0" applyNumberFormat="1" applyFont="1" applyFill="1" applyAlignment="1" applyProtection="1">
      <alignment horizontal="right"/>
      <protection hidden="1"/>
    </xf>
    <xf numFmtId="49" fontId="3" fillId="3" borderId="34" xfId="0" applyNumberFormat="1" applyFont="1" applyFill="1" applyBorder="1" applyAlignment="1" applyProtection="1">
      <alignment horizontal="right"/>
      <protection hidden="1"/>
    </xf>
    <xf numFmtId="49" fontId="3" fillId="3" borderId="33" xfId="0" applyNumberFormat="1" applyFont="1" applyFill="1" applyBorder="1" applyAlignment="1" applyProtection="1">
      <alignment horizontal="right"/>
      <protection hidden="1"/>
    </xf>
    <xf numFmtId="49" fontId="3" fillId="3" borderId="35" xfId="0" applyNumberFormat="1" applyFont="1" applyFill="1" applyBorder="1" applyAlignment="1" applyProtection="1">
      <alignment horizontal="right"/>
      <protection hidden="1"/>
    </xf>
    <xf numFmtId="49" fontId="3" fillId="3" borderId="26" xfId="0" applyNumberFormat="1" applyFont="1" applyFill="1" applyBorder="1" applyAlignment="1" applyProtection="1">
      <alignment horizontal="right"/>
      <protection hidden="1"/>
    </xf>
    <xf numFmtId="49" fontId="1" fillId="2" borderId="9" xfId="0" applyNumberFormat="1" applyFont="1" applyFill="1" applyBorder="1" applyAlignment="1" applyProtection="1">
      <alignment horizontal="center"/>
      <protection hidden="1"/>
    </xf>
    <xf numFmtId="49" fontId="1" fillId="2" borderId="11" xfId="0" applyNumberFormat="1" applyFont="1" applyFill="1" applyBorder="1" applyAlignment="1" applyProtection="1">
      <alignment horizontal="center"/>
      <protection hidden="1"/>
    </xf>
    <xf numFmtId="49" fontId="6" fillId="0" borderId="9" xfId="0" applyNumberFormat="1" applyFont="1" applyBorder="1" applyAlignment="1" applyProtection="1">
      <alignment horizontal="center" vertical="center"/>
      <protection hidden="1"/>
    </xf>
    <xf numFmtId="49" fontId="6" fillId="0" borderId="10" xfId="0" applyNumberFormat="1" applyFont="1" applyBorder="1" applyAlignment="1" applyProtection="1">
      <alignment horizontal="center" vertical="center"/>
      <protection hidden="1"/>
    </xf>
    <xf numFmtId="49" fontId="6" fillId="0" borderId="11" xfId="0" applyNumberFormat="1" applyFont="1" applyBorder="1" applyAlignment="1" applyProtection="1">
      <alignment horizontal="center" vertical="center"/>
      <protection hidden="1"/>
    </xf>
    <xf numFmtId="49" fontId="16" fillId="16" borderId="1" xfId="0" applyNumberFormat="1" applyFont="1" applyFill="1" applyBorder="1" applyAlignment="1" applyProtection="1">
      <alignment horizontal="center" vertical="center"/>
      <protection hidden="1"/>
    </xf>
    <xf numFmtId="49" fontId="16" fillId="16" borderId="2" xfId="0" applyNumberFormat="1" applyFont="1" applyFill="1" applyBorder="1" applyAlignment="1" applyProtection="1">
      <alignment horizontal="center" vertical="center"/>
      <protection hidden="1"/>
    </xf>
    <xf numFmtId="49" fontId="16" fillId="16" borderId="3" xfId="0" applyNumberFormat="1" applyFont="1" applyFill="1" applyBorder="1" applyAlignment="1" applyProtection="1">
      <alignment horizontal="center" vertical="center"/>
      <protection hidden="1"/>
    </xf>
    <xf numFmtId="49" fontId="16" fillId="16" borderId="6" xfId="0" applyNumberFormat="1" applyFont="1" applyFill="1" applyBorder="1" applyAlignment="1" applyProtection="1">
      <alignment horizontal="center" vertical="center"/>
      <protection hidden="1"/>
    </xf>
    <xf numFmtId="49" fontId="16" fillId="16" borderId="7" xfId="0" applyNumberFormat="1" applyFont="1" applyFill="1" applyBorder="1" applyAlignment="1" applyProtection="1">
      <alignment horizontal="center" vertical="center"/>
      <protection hidden="1"/>
    </xf>
    <xf numFmtId="49" fontId="16" fillId="16" borderId="8" xfId="0" applyNumberFormat="1" applyFont="1" applyFill="1" applyBorder="1" applyAlignment="1" applyProtection="1">
      <alignment horizontal="center" vertical="center"/>
      <protection hidden="1"/>
    </xf>
    <xf numFmtId="49" fontId="16" fillId="15" borderId="1" xfId="0" applyNumberFormat="1" applyFont="1" applyFill="1" applyBorder="1" applyAlignment="1" applyProtection="1">
      <alignment horizontal="center" vertical="center"/>
      <protection hidden="1"/>
    </xf>
    <xf numFmtId="49" fontId="16" fillId="15" borderId="2" xfId="0" applyNumberFormat="1" applyFont="1" applyFill="1" applyBorder="1" applyAlignment="1" applyProtection="1">
      <alignment horizontal="center" vertical="center"/>
      <protection hidden="1"/>
    </xf>
    <xf numFmtId="49" fontId="16" fillId="15" borderId="3" xfId="0" applyNumberFormat="1" applyFont="1" applyFill="1" applyBorder="1" applyAlignment="1" applyProtection="1">
      <alignment horizontal="center" vertical="center"/>
      <protection hidden="1"/>
    </xf>
    <xf numFmtId="49" fontId="16" fillId="15" borderId="6" xfId="0" applyNumberFormat="1" applyFont="1" applyFill="1" applyBorder="1" applyAlignment="1" applyProtection="1">
      <alignment horizontal="center" vertical="center"/>
      <protection hidden="1"/>
    </xf>
    <xf numFmtId="49" fontId="16" fillId="15" borderId="7" xfId="0" applyNumberFormat="1" applyFont="1" applyFill="1" applyBorder="1" applyAlignment="1" applyProtection="1">
      <alignment horizontal="center" vertical="center"/>
      <protection hidden="1"/>
    </xf>
    <xf numFmtId="49" fontId="16" fillId="15" borderId="8" xfId="0" applyNumberFormat="1" applyFont="1" applyFill="1" applyBorder="1" applyAlignment="1" applyProtection="1">
      <alignment horizontal="center" vertical="center"/>
      <protection hidden="1"/>
    </xf>
    <xf numFmtId="0" fontId="5" fillId="8" borderId="31" xfId="0" applyFont="1" applyFill="1" applyBorder="1" applyAlignment="1" applyProtection="1">
      <alignment horizontal="center" vertical="center"/>
      <protection hidden="1"/>
    </xf>
    <xf numFmtId="0" fontId="5" fillId="8" borderId="28" xfId="0" applyFont="1" applyFill="1" applyBorder="1" applyAlignment="1" applyProtection="1">
      <alignment horizontal="center" vertical="center"/>
      <protection hidden="1"/>
    </xf>
    <xf numFmtId="0" fontId="5" fillId="8" borderId="39" xfId="0" applyFont="1" applyFill="1" applyBorder="1" applyAlignment="1" applyProtection="1">
      <alignment horizontal="center" vertical="center"/>
      <protection hidden="1"/>
    </xf>
    <xf numFmtId="0" fontId="5" fillId="8" borderId="16" xfId="0" applyFont="1" applyFill="1" applyBorder="1" applyAlignment="1" applyProtection="1">
      <alignment horizontal="center" vertical="center"/>
      <protection hidden="1"/>
    </xf>
    <xf numFmtId="0" fontId="5" fillId="8" borderId="19" xfId="0" applyFont="1" applyFill="1" applyBorder="1" applyAlignment="1" applyProtection="1">
      <alignment horizontal="center" vertical="center"/>
      <protection hidden="1"/>
    </xf>
    <xf numFmtId="0" fontId="5" fillId="8" borderId="38" xfId="0" applyFont="1" applyFill="1" applyBorder="1" applyAlignment="1" applyProtection="1">
      <alignment horizontal="center" vertical="center"/>
      <protection hidden="1"/>
    </xf>
    <xf numFmtId="0" fontId="5" fillId="8" borderId="15" xfId="0" applyFont="1" applyFill="1" applyBorder="1" applyAlignment="1" applyProtection="1">
      <alignment horizontal="center" vertical="center"/>
      <protection hidden="1"/>
    </xf>
    <xf numFmtId="0" fontId="5" fillId="8" borderId="18" xfId="0" applyFont="1" applyFill="1" applyBorder="1" applyAlignment="1" applyProtection="1">
      <alignment horizontal="center" vertical="center"/>
      <protection hidden="1"/>
    </xf>
    <xf numFmtId="0" fontId="5" fillId="8" borderId="24" xfId="0" applyFont="1" applyFill="1" applyBorder="1" applyAlignment="1" applyProtection="1">
      <alignment horizontal="center" vertical="center"/>
      <protection hidden="1"/>
    </xf>
    <xf numFmtId="0" fontId="5" fillId="8" borderId="25" xfId="0" applyFont="1" applyFill="1" applyBorder="1" applyAlignment="1" applyProtection="1">
      <alignment horizontal="center" vertical="center"/>
      <protection hidden="1"/>
    </xf>
    <xf numFmtId="0" fontId="5" fillId="8" borderId="20" xfId="0" applyFont="1" applyFill="1" applyBorder="1" applyAlignment="1" applyProtection="1">
      <alignment horizontal="center" vertical="center"/>
      <protection hidden="1"/>
    </xf>
    <xf numFmtId="0" fontId="5" fillId="8" borderId="37" xfId="0" applyFont="1" applyFill="1" applyBorder="1" applyAlignment="1" applyProtection="1">
      <alignment horizontal="center" vertical="center"/>
      <protection hidden="1"/>
    </xf>
    <xf numFmtId="0" fontId="5" fillId="8" borderId="41" xfId="0" applyFont="1" applyFill="1" applyBorder="1" applyAlignment="1" applyProtection="1">
      <alignment horizontal="center" vertical="center"/>
      <protection hidden="1"/>
    </xf>
    <xf numFmtId="49" fontId="4" fillId="0" borderId="30" xfId="0" applyNumberFormat="1" applyFont="1" applyBorder="1" applyAlignment="1" applyProtection="1">
      <alignment horizontal="center" vertical="center" wrapText="1"/>
      <protection locked="0"/>
    </xf>
    <xf numFmtId="49" fontId="4" fillId="0" borderId="45" xfId="0" applyNumberFormat="1" applyFont="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protection hidden="1"/>
    </xf>
    <xf numFmtId="49" fontId="16" fillId="6" borderId="2" xfId="0" applyNumberFormat="1" applyFont="1" applyFill="1" applyBorder="1" applyAlignment="1" applyProtection="1">
      <alignment horizontal="center" vertical="center"/>
      <protection hidden="1"/>
    </xf>
    <xf numFmtId="49" fontId="16" fillId="6" borderId="3" xfId="0" applyNumberFormat="1" applyFont="1" applyFill="1" applyBorder="1" applyAlignment="1" applyProtection="1">
      <alignment horizontal="center" vertical="center"/>
      <protection hidden="1"/>
    </xf>
    <xf numFmtId="49" fontId="16" fillId="6" borderId="6" xfId="0" applyNumberFormat="1" applyFont="1" applyFill="1" applyBorder="1" applyAlignment="1" applyProtection="1">
      <alignment horizontal="center" vertical="center"/>
      <protection hidden="1"/>
    </xf>
    <xf numFmtId="49" fontId="16" fillId="6" borderId="7" xfId="0" applyNumberFormat="1" applyFont="1" applyFill="1" applyBorder="1" applyAlignment="1" applyProtection="1">
      <alignment horizontal="center" vertical="center"/>
      <protection hidden="1"/>
    </xf>
    <xf numFmtId="49" fontId="16" fillId="6" borderId="8" xfId="0" applyNumberFormat="1" applyFont="1" applyFill="1" applyBorder="1" applyAlignment="1" applyProtection="1">
      <alignment horizontal="center" vertical="center"/>
      <protection hidden="1"/>
    </xf>
    <xf numFmtId="0" fontId="14" fillId="14" borderId="50" xfId="0" applyFont="1" applyFill="1" applyBorder="1" applyAlignment="1">
      <alignment horizontal="left" vertical="center" wrapText="1"/>
    </xf>
    <xf numFmtId="0" fontId="14" fillId="14" borderId="51" xfId="0" applyFont="1" applyFill="1" applyBorder="1" applyAlignment="1">
      <alignment horizontal="left" vertical="center" wrapText="1"/>
    </xf>
    <xf numFmtId="0" fontId="14" fillId="14" borderId="52" xfId="0" applyFont="1" applyFill="1" applyBorder="1" applyAlignment="1">
      <alignment horizontal="left" vertical="center" wrapText="1"/>
    </xf>
    <xf numFmtId="0" fontId="14" fillId="14" borderId="20" xfId="0" applyFont="1" applyFill="1" applyBorder="1" applyAlignment="1">
      <alignment horizontal="left" vertical="center" wrapText="1"/>
    </xf>
    <xf numFmtId="0" fontId="14" fillId="14" borderId="13" xfId="0" applyFont="1" applyFill="1" applyBorder="1" applyAlignment="1">
      <alignment horizontal="left" vertical="center" wrapText="1"/>
    </xf>
    <xf numFmtId="0" fontId="14" fillId="14" borderId="47" xfId="0" applyFont="1" applyFill="1" applyBorder="1" applyAlignment="1">
      <alignment horizontal="left" vertical="center" wrapText="1"/>
    </xf>
    <xf numFmtId="0" fontId="14" fillId="14" borderId="53" xfId="0" applyFont="1" applyFill="1" applyBorder="1" applyAlignment="1">
      <alignment horizontal="left" vertical="center" wrapText="1"/>
    </xf>
  </cellXfs>
  <cellStyles count="2">
    <cellStyle name="Hipervínculo" xfId="1" builtinId="8"/>
    <cellStyle name="Normal" xfId="0" builtinId="0"/>
  </cellStyles>
  <dxfs count="7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color rgb="FF00B0F0"/>
      </font>
    </dxf>
    <dxf>
      <fill>
        <patternFill>
          <bgColor rgb="FFFFFF00"/>
        </patternFill>
      </fill>
    </dxf>
    <dxf>
      <font>
        <b val="0"/>
        <i val="0"/>
        <strike val="0"/>
        <condense val="0"/>
        <extend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name val="Aptos Narrow"/>
        <family val="2"/>
        <scheme val="minor"/>
      </font>
      <numFmt numFmtId="30" formatCode="@"/>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indexed="65"/>
        </patternFill>
      </fill>
      <alignment horizontal="left" vertical="center" textRotation="0" wrapText="1"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textRotation="0" wrapText="0" indent="0" justifyLastLine="0" shrinkToFit="0" readingOrder="0"/>
    </dxf>
    <dxf>
      <font>
        <strike val="0"/>
        <outline val="0"/>
        <shadow val="0"/>
        <u val="none"/>
        <vertAlign val="baseline"/>
        <sz val="11"/>
        <color theme="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1"/>
        <color indexed="8"/>
        <name val="Aptos Narrow"/>
        <family val="2"/>
        <scheme val="minor"/>
      </font>
      <numFmt numFmtId="30" formatCode="@"/>
      <fill>
        <patternFill patternType="none">
          <fgColor indexed="64"/>
          <bgColor auto="1"/>
        </patternFill>
      </fill>
      <alignment horizontal="left" vertical="center" textRotation="0" wrapText="0" indent="0" justifyLastLine="0" shrinkToFit="0" readingOrder="0"/>
      <protection locked="1" hidden="0"/>
    </dxf>
    <dxf>
      <font>
        <strike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11"/>
        <color indexed="8"/>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11"/>
        <color indexed="8"/>
        <name val="Aptos Narrow"/>
        <family val="2"/>
        <scheme val="minor"/>
      </font>
      <numFmt numFmtId="165" formatCode="00000"/>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11"/>
        <name val="Aptos Narrow"/>
        <family val="2"/>
        <scheme val="minor"/>
      </font>
      <numFmt numFmtId="30" formatCode="@"/>
      <fill>
        <patternFill patternType="none">
          <fgColor indexed="64"/>
          <bgColor auto="1"/>
        </patternFill>
      </fill>
      <alignment horizontal="center" vertical="center" textRotation="0" wrapText="0" indent="0" justifyLastLine="0" shrinkToFit="0" readingOrder="0"/>
      <protection locked="1" hidden="0"/>
    </dxf>
  </dxfs>
  <tableStyles count="0" defaultTableStyle="TableStyleMedium2" defaultPivotStyle="PivotStyleLight16"/>
  <colors>
    <mruColors>
      <color rgb="FFFF9900"/>
      <color rgb="FFFFCCCC"/>
      <color rgb="FFFFCC99"/>
      <color rgb="FFFFCCFF"/>
      <color rgb="FFFFFFCC"/>
      <color rgb="FFCCCC00"/>
      <color rgb="FFF1FEE2"/>
      <color rgb="FFDEFEF6"/>
      <color rgb="FFC8E9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57150</xdr:rowOff>
    </xdr:from>
    <xdr:ext cx="2996045" cy="581025"/>
    <xdr:pic>
      <xdr:nvPicPr>
        <xdr:cNvPr id="2" name="Imagen 1">
          <a:extLst>
            <a:ext uri="{FF2B5EF4-FFF2-40B4-BE49-F238E27FC236}">
              <a16:creationId xmlns:a16="http://schemas.microsoft.com/office/drawing/2014/main" id="{60C15418-89CD-4D61-8ED4-D8DCDB114867}"/>
            </a:ext>
          </a:extLst>
        </xdr:cNvPr>
        <xdr:cNvPicPr>
          <a:picLocks noChangeAspect="1"/>
        </xdr:cNvPicPr>
      </xdr:nvPicPr>
      <xdr:blipFill>
        <a:blip xmlns:r="http://schemas.openxmlformats.org/officeDocument/2006/relationships" r:embed="rId1"/>
        <a:stretch>
          <a:fillRect/>
        </a:stretch>
      </xdr:blipFill>
      <xdr:spPr>
        <a:xfrm>
          <a:off x="19050" y="57150"/>
          <a:ext cx="2996045" cy="581025"/>
        </a:xfrm>
        <a:prstGeom prst="rect">
          <a:avLst/>
        </a:prstGeom>
      </xdr:spPr>
    </xdr:pic>
    <xdr:clientData/>
  </xdr:oneCellAnchor>
  <xdr:oneCellAnchor>
    <xdr:from>
      <xdr:col>5</xdr:col>
      <xdr:colOff>69850</xdr:colOff>
      <xdr:row>41</xdr:row>
      <xdr:rowOff>0</xdr:rowOff>
    </xdr:from>
    <xdr:ext cx="158750" cy="162214"/>
    <xdr:pic>
      <xdr:nvPicPr>
        <xdr:cNvPr id="3" name="Gráfico 2" descr="Información contorno">
          <a:extLst>
            <a:ext uri="{FF2B5EF4-FFF2-40B4-BE49-F238E27FC236}">
              <a16:creationId xmlns:a16="http://schemas.microsoft.com/office/drawing/2014/main" id="{1BF56847-313D-4B34-BB7A-B638083F94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879850" y="7810500"/>
          <a:ext cx="158750" cy="16221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5</xdr:col>
      <xdr:colOff>69850</xdr:colOff>
      <xdr:row>41</xdr:row>
      <xdr:rowOff>0</xdr:rowOff>
    </xdr:from>
    <xdr:ext cx="158750" cy="162214"/>
    <xdr:pic>
      <xdr:nvPicPr>
        <xdr:cNvPr id="2" name="Gráfico 1" descr="Información contorno">
          <a:extLst>
            <a:ext uri="{FF2B5EF4-FFF2-40B4-BE49-F238E27FC236}">
              <a16:creationId xmlns:a16="http://schemas.microsoft.com/office/drawing/2014/main" id="{C7973341-489B-40A1-90CD-8F8A15F908A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879850" y="7810500"/>
          <a:ext cx="158750" cy="162214"/>
        </a:xfrm>
        <a:prstGeom prst="rect">
          <a:avLst/>
        </a:prstGeom>
      </xdr:spPr>
    </xdr:pic>
    <xdr:clientData/>
  </xdr:oneCellAnchor>
  <xdr:oneCellAnchor>
    <xdr:from>
      <xdr:col>0</xdr:col>
      <xdr:colOff>19050</xdr:colOff>
      <xdr:row>0</xdr:row>
      <xdr:rowOff>57150</xdr:rowOff>
    </xdr:from>
    <xdr:ext cx="2996045" cy="581025"/>
    <xdr:pic>
      <xdr:nvPicPr>
        <xdr:cNvPr id="3" name="Imagen 2">
          <a:extLst>
            <a:ext uri="{FF2B5EF4-FFF2-40B4-BE49-F238E27FC236}">
              <a16:creationId xmlns:a16="http://schemas.microsoft.com/office/drawing/2014/main" id="{BDEA90A8-0FE4-4476-8CAE-0F5F3F705416}"/>
            </a:ext>
          </a:extLst>
        </xdr:cNvPr>
        <xdr:cNvPicPr>
          <a:picLocks noChangeAspect="1"/>
        </xdr:cNvPicPr>
      </xdr:nvPicPr>
      <xdr:blipFill>
        <a:blip xmlns:r="http://schemas.openxmlformats.org/officeDocument/2006/relationships" r:embed="rId3"/>
        <a:stretch>
          <a:fillRect/>
        </a:stretch>
      </xdr:blipFill>
      <xdr:spPr>
        <a:xfrm>
          <a:off x="19050" y="57150"/>
          <a:ext cx="2996045" cy="5810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19050</xdr:colOff>
      <xdr:row>0</xdr:row>
      <xdr:rowOff>57150</xdr:rowOff>
    </xdr:from>
    <xdr:ext cx="2996045" cy="581025"/>
    <xdr:pic>
      <xdr:nvPicPr>
        <xdr:cNvPr id="3" name="Imagen 2">
          <a:extLst>
            <a:ext uri="{FF2B5EF4-FFF2-40B4-BE49-F238E27FC236}">
              <a16:creationId xmlns:a16="http://schemas.microsoft.com/office/drawing/2014/main" id="{4F72CF04-3005-4D0B-A9CB-E439C0870F38}"/>
            </a:ext>
          </a:extLst>
        </xdr:cNvPr>
        <xdr:cNvPicPr>
          <a:picLocks noChangeAspect="1"/>
        </xdr:cNvPicPr>
      </xdr:nvPicPr>
      <xdr:blipFill>
        <a:blip xmlns:r="http://schemas.openxmlformats.org/officeDocument/2006/relationships" r:embed="rId1"/>
        <a:stretch>
          <a:fillRect/>
        </a:stretch>
      </xdr:blipFill>
      <xdr:spPr>
        <a:xfrm>
          <a:off x="19050" y="57150"/>
          <a:ext cx="2996045" cy="581025"/>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2CADD64-B313-45AA-96D6-E8AE2B252954}" name="tabla_instalaciones" displayName="tabla_instalaciones" ref="A1:F159" totalsRowShown="0" headerRowDxfId="78" dataDxfId="77">
  <autoFilter ref="A1:F159" xr:uid="{59968A93-C13C-4355-B6F3-D55668EE81EE}"/>
  <sortState xmlns:xlrd2="http://schemas.microsoft.com/office/spreadsheetml/2017/richdata2" ref="A2:F159">
    <sortCondition ref="A1:A159"/>
  </sortState>
  <tableColumns count="6">
    <tableColumn id="1" xr3:uid="{6D06BF94-3AF6-46D6-87B1-1C5772A6A19D}" name="CODIGO INSTALACION" dataDxfId="76"/>
    <tableColumn id="2" xr3:uid="{F88F1795-5A09-4B40-AD75-4833B7226B95}" name="NOMBRE INSTALACION" dataDxfId="75"/>
    <tableColumn id="7" xr3:uid="{E1757064-1956-4524-9002-0CE5077C5814}" name="PROVINCIA" dataDxfId="74"/>
    <tableColumn id="4" xr3:uid="{8A333639-8A32-41B7-AE94-BFDD76CFFE0C}" name="CIUDAD" dataDxfId="73"/>
    <tableColumn id="6" xr3:uid="{942D8F01-348F-4D94-A4B3-12433D095A82}" name="CP" dataDxfId="72"/>
    <tableColumn id="3" xr3:uid="{D5FA1526-C764-4C4B-8480-603E1215CFD0}" name="DIRECCION" dataDxfId="71"/>
  </tableColumns>
  <tableStyleInfo name="TableStyleMedium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CD9E047-C088-4695-B5F9-523E70F2166E}" name="tabla_hibrido" displayName="tabla_hibrido" ref="J2:J6" totalsRowShown="0" headerRowDxfId="45" dataDxfId="44">
  <autoFilter ref="J2:J6" xr:uid="{ECD9E047-C088-4695-B5F9-523E70F2166E}"/>
  <tableColumns count="1">
    <tableColumn id="1" xr3:uid="{2BD4F97F-66D1-415B-BD20-3CFEEA6624EF}" name="Híbrido" dataDxfId="43"/>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7E219C1-9380-49D2-AE56-00E8E98E662B}" name="tabla_vagon" displayName="tabla_vagon" ref="K2:K125" totalsRowShown="0" headerRowDxfId="42" dataDxfId="41">
  <autoFilter ref="K2:K125" xr:uid="{C7E219C1-9380-49D2-AE56-00E8E98E662B}"/>
  <tableColumns count="1">
    <tableColumn id="1" xr3:uid="{5308CE5B-3B99-4E2E-9408-0B8B36792A47}" name="Vagón" dataDxfId="40"/>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C4933B-EC58-4603-8F71-3308EE3D20B2}" name="tabla_materialauxiliar" displayName="tabla_materialauxiliar" ref="L2:L41" totalsRowShown="0" headerRowDxfId="39" dataDxfId="38">
  <autoFilter ref="L2:L41" xr:uid="{57C4933B-EC58-4603-8F71-3308EE3D20B2}"/>
  <tableColumns count="1">
    <tableColumn id="1" xr3:uid="{90B81136-BCC0-4D82-88EB-A3414E326AC8}" name="Material auxiliar" dataDxfId="37"/>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5B0323-4FF6-4B15-B00A-4FBC397A9237}" name="tabla_coche" displayName="tabla_coche" ref="M2:M21" totalsRowShown="0" headerRowDxfId="36" dataDxfId="35">
  <autoFilter ref="M2:M21" xr:uid="{7F5B0323-4FF6-4B15-B00A-4FBC397A9237}"/>
  <tableColumns count="1">
    <tableColumn id="1" xr3:uid="{DF9F790E-8DA4-469A-90D5-BF8F11A34D9B}" name="Coche" dataDxfId="34"/>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0F60CAF-A5BA-4452-B0A1-7A85680C6F93}" name="tabla_materialhistorico" displayName="tabla_materialhistorico" ref="N2:N40" totalsRowShown="0" headerRowDxfId="33" dataDxfId="32">
  <autoFilter ref="N2:N40" xr:uid="{D0F60CAF-A5BA-4452-B0A1-7A85680C6F93}"/>
  <sortState xmlns:xlrd2="http://schemas.microsoft.com/office/spreadsheetml/2017/richdata2" ref="N3:N40">
    <sortCondition ref="N2:N40"/>
  </sortState>
  <tableColumns count="1">
    <tableColumn id="1" xr3:uid="{C62063C0-C9E3-4BB5-85F6-D4D65DB06A7E}" name="Material histórico" dataDxfId="31"/>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1F0F4B-8E4E-466D-86D8-0A609D9DC544}" name="tabla_intervencion" displayName="tabla_intervencion" ref="P2:Q6" totalsRowShown="0" headerRowDxfId="30" dataDxfId="29">
  <autoFilter ref="P2:Q6" xr:uid="{841F0F4B-8E4E-466D-86D8-0A609D9DC544}"/>
  <tableColumns count="2">
    <tableColumn id="1" xr3:uid="{1515F628-5B9B-4E65-A4F5-DDB40CBC3212}" name="Tipo de intervención" dataDxfId="28"/>
    <tableColumn id="2" xr3:uid="{D7C6A7BF-B9A2-4136-8385-2A4F83564ED8}" name="Descripción" dataDxfId="27"/>
  </tableColumns>
  <tableStyleInfo name="TableStyleMedium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7183E5-9410-4317-800D-269ED77F5F0E}" name="equipo_auditor" displayName="equipo_auditor" ref="S2:T8" totalsRowShown="0" headerRowDxfId="26" dataDxfId="25">
  <autoFilter ref="S2:T8" xr:uid="{FF7183E5-9410-4317-800D-269ED77F5F0E}"/>
  <tableColumns count="2">
    <tableColumn id="1" xr3:uid="{79D2E146-BE97-4D40-BD3C-A647E0643FC8}" name="Acrónimo auditor" dataDxfId="24"/>
    <tableColumn id="2" xr3:uid="{ECA982E4-FFB8-4979-9BD5-AC6FD5993633}" name="Nombre completo auditor" dataDxfId="2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DFB1122-F1DA-46CB-A00F-CBF5CEA0B471}" name="tabla_mantenedores" displayName="tabla_mantenedores" ref="A1:C57" totalsRowShown="0" headerRowDxfId="70" dataDxfId="69">
  <autoFilter ref="A1:C57" xr:uid="{3DFB1122-F1DA-46CB-A00F-CBF5CEA0B471}"/>
  <sortState xmlns:xlrd2="http://schemas.microsoft.com/office/spreadsheetml/2017/richdata2" ref="A2:C57">
    <sortCondition ref="A4:A57"/>
  </sortState>
  <tableColumns count="3">
    <tableColumn id="1" xr3:uid="{40BEC25A-47ED-4755-B024-DB7CB0CD7CA2}" name="CODIGO MANTENEDOR" dataDxfId="68"/>
    <tableColumn id="2" xr3:uid="{D3735E2C-A1C2-49AA-A4C0-E7D9E2A423E2}" name="NOMBRE MANTENEDOR" dataDxfId="67"/>
    <tableColumn id="3" xr3:uid="{B2DC7BE6-9017-4F35-83C5-3B9CCC609528}" name="CIF MANTENEDOR" dataDxfId="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5810E81-4AE1-4A25-8323-982202EEF0AD}" name="tabla_propietarios" displayName="tabla_propietarios" ref="A1:D160" totalsRowShown="0" headerRowDxfId="22" dataDxfId="21">
  <autoFilter ref="A1:D160" xr:uid="{C52B7415-777F-4116-BDDD-554BFA559B08}"/>
  <sortState xmlns:xlrd2="http://schemas.microsoft.com/office/spreadsheetml/2017/richdata2" ref="A2:D160">
    <sortCondition ref="A1:A160"/>
  </sortState>
  <tableColumns count="4">
    <tableColumn id="1" xr3:uid="{9227BC39-FF59-4F13-9AA2-412C1FB1EF8A}" name="CODIGO INSTALACION" dataDxfId="20"/>
    <tableColumn id="2" xr3:uid="{F7079B33-CCBA-4923-948E-2D49B30332EF}" name="PROPIETARIO INSTALACION" dataDxfId="19"/>
    <tableColumn id="5" xr3:uid="{84C20EBD-F466-46A2-BCF0-0679EC5A4839}" name="CIF PROPIETARIO" dataDxfId="18"/>
    <tableColumn id="3" xr3:uid="{5525B6D1-C79A-40FC-A608-5A9C515E2FDC}" name="CORREO ELECTRÓNICO DE CONTACTO" dataDxfId="17"/>
  </tableColumns>
  <tableStyleInfo name="TableStyleMedium2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5AEE596-328E-4A3D-BE06-C949D1DCA674}" name="tabla_tipoveh" displayName="tabla_tipoveh" ref="A2:C12" totalsRowShown="0" headerRowDxfId="65" dataDxfId="64">
  <autoFilter ref="A2:C12" xr:uid="{F5AEE596-328E-4A3D-BE06-C949D1DCA674}"/>
  <tableColumns count="3">
    <tableColumn id="1" xr3:uid="{3F41EAE4-83D1-42DC-945C-ED884B394EB9}" name="Tipo de vehículo" dataDxfId="63"/>
    <tableColumn id="4" xr3:uid="{2EFED43A-E658-4216-A18A-CAF7205EAECD}" name="Tabla de vehículo" dataDxfId="62"/>
    <tableColumn id="2" xr3:uid="{2E547AD6-94BB-4C33-8963-CB952325E54E}" name="Lista de serie de vehículo" dataDxfId="61"/>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BED331A-9D66-4B2A-9EE7-CD4DC9B4E71E}" name="tabla_altavelocidad" displayName="tabla_altavelocidad" ref="E2:E15" totalsRowShown="0" headerRowDxfId="60" dataDxfId="59">
  <autoFilter ref="E2:E15" xr:uid="{EBED331A-9D66-4B2A-9EE7-CD4DC9B4E71E}"/>
  <tableColumns count="1">
    <tableColumn id="1" xr3:uid="{9164DBF0-D788-49F7-836B-C1CC4A007F2C}" name="Alta velocidad" dataDxfId="58"/>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2904957-8DFA-4F2B-BC44-0191BFB10C47}" name="tabla_locoelectrica" displayName="tabla_locoelectrica" ref="F2:F9" totalsRowShown="0" headerRowDxfId="57" dataDxfId="56">
  <autoFilter ref="F2:F9" xr:uid="{D2904957-8DFA-4F2B-BC44-0191BFB10C47}"/>
  <tableColumns count="1">
    <tableColumn id="1" xr3:uid="{A10B9CA7-01C8-4891-947B-3B911BC35AAA}" name="Locomotora eléctrica" dataDxfId="55"/>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98D426F-B257-4FD7-8461-62E8B4AC6A7F}" name="tabla_locodiesel" displayName="tabla_locodiesel" ref="G2:G21" totalsRowShown="0" headerRowDxfId="54" dataDxfId="53">
  <autoFilter ref="G2:G21" xr:uid="{C98D426F-B257-4FD7-8461-62E8B4AC6A7F}"/>
  <sortState xmlns:xlrd2="http://schemas.microsoft.com/office/spreadsheetml/2017/richdata2" ref="G3:G13">
    <sortCondition ref="G2:G13"/>
  </sortState>
  <tableColumns count="1">
    <tableColumn id="1" xr3:uid="{313B3834-DBB6-4D21-AE30-EE4E40F039D4}" name="Locomotora diésel" dataDxfId="52"/>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6223278-D799-4A91-BB1A-6D444789F683}" name="tabla_autoelectrico" displayName="tabla_autoelectrico" ref="H2:H47" totalsRowShown="0" headerRowDxfId="51" dataDxfId="50">
  <autoFilter ref="H2:H47" xr:uid="{E6223278-D799-4A91-BB1A-6D444789F683}"/>
  <sortState xmlns:xlrd2="http://schemas.microsoft.com/office/spreadsheetml/2017/richdata2" ref="H3:H47">
    <sortCondition ref="H2:H47"/>
  </sortState>
  <tableColumns count="1">
    <tableColumn id="1" xr3:uid="{67E04E79-2B2B-4BC0-BECA-096A21ECF8C3}" name="Autopropulsado eléctrico" dataDxfId="49"/>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663E8B0-D46A-435E-83AD-47788B67B9CD}" name="tabla_autodiesel" displayName="tabla_autodiesel" ref="I2:I12" totalsRowShown="0" headerRowDxfId="48" dataDxfId="47">
  <autoFilter ref="I2:I12" xr:uid="{0663E8B0-D46A-435E-83AD-47788B67B9CD}"/>
  <sortState xmlns:xlrd2="http://schemas.microsoft.com/office/spreadsheetml/2017/richdata2" ref="I3:I12">
    <sortCondition ref="I2:I12"/>
  </sortState>
  <tableColumns count="1">
    <tableColumn id="1" xr3:uid="{73646DCD-7DD5-479E-99BB-811AFCD55755}" name="Autopropulsado diésel" dataDxfId="46"/>
  </tableColumns>
  <tableStyleInfo name="TableStyleMedium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8A2F9-4900-4975-B259-62189DAF01B1}">
  <sheetPr codeName="Hoja01">
    <tabColor rgb="FFFFFF00"/>
  </sheetPr>
  <dimension ref="A1:Q35"/>
  <sheetViews>
    <sheetView zoomScaleNormal="100" workbookViewId="0">
      <selection activeCell="D3" sqref="D3"/>
    </sheetView>
  </sheetViews>
  <sheetFormatPr baseColWidth="10" defaultColWidth="11.453125" defaultRowHeight="14.5" x14ac:dyDescent="0.35"/>
  <cols>
    <col min="1" max="1" width="11.453125" style="1"/>
    <col min="2" max="2" width="11.453125" style="1" customWidth="1"/>
    <col min="3" max="3" width="10.453125" style="1" bestFit="1" customWidth="1"/>
    <col min="4" max="4" width="11.453125" style="1" customWidth="1"/>
    <col min="5" max="8" width="11.453125" style="1"/>
    <col min="9" max="10" width="11.453125" style="1" customWidth="1"/>
    <col min="11" max="16384" width="11.453125" style="1"/>
  </cols>
  <sheetData>
    <row r="1" spans="1:17" x14ac:dyDescent="0.35">
      <c r="A1" s="4" t="s">
        <v>991</v>
      </c>
    </row>
    <row r="2" spans="1:17" x14ac:dyDescent="0.35">
      <c r="A2" s="4" t="s">
        <v>992</v>
      </c>
    </row>
    <row r="3" spans="1:17" x14ac:dyDescent="0.35">
      <c r="B3" s="2" t="s">
        <v>0</v>
      </c>
      <c r="C3" s="44"/>
      <c r="D3" s="46"/>
      <c r="F3" s="45" t="s">
        <v>1</v>
      </c>
      <c r="G3" s="45"/>
      <c r="I3" s="47" t="s">
        <v>2</v>
      </c>
      <c r="J3" s="107" t="b">
        <v>0</v>
      </c>
      <c r="L3" s="47" t="s">
        <v>3</v>
      </c>
      <c r="M3" s="107" t="b">
        <v>0</v>
      </c>
    </row>
    <row r="4" spans="1:17" x14ac:dyDescent="0.35">
      <c r="B4" s="3" t="s">
        <v>4</v>
      </c>
      <c r="F4" s="3" t="s">
        <v>5</v>
      </c>
      <c r="I4" s="47" t="s">
        <v>6</v>
      </c>
      <c r="J4" s="107" t="b">
        <v>0</v>
      </c>
    </row>
    <row r="5" spans="1:17" ht="15" thickBot="1" x14ac:dyDescent="0.4"/>
    <row r="6" spans="1:17" ht="15" thickBot="1" x14ac:dyDescent="0.4">
      <c r="B6" s="112" t="s">
        <v>7</v>
      </c>
      <c r="C6" s="113"/>
      <c r="D6" s="113"/>
      <c r="E6" s="113"/>
      <c r="F6" s="113"/>
      <c r="G6" s="113"/>
      <c r="H6" s="113"/>
      <c r="I6" s="113"/>
      <c r="J6" s="113"/>
      <c r="K6" s="113"/>
      <c r="L6" s="113"/>
      <c r="M6" s="113"/>
      <c r="N6" s="113"/>
      <c r="O6" s="113"/>
      <c r="P6" s="113"/>
      <c r="Q6" s="114"/>
    </row>
    <row r="7" spans="1:17" ht="409.5" customHeight="1" x14ac:dyDescent="0.35">
      <c r="B7" s="115" t="s">
        <v>985</v>
      </c>
      <c r="C7" s="116"/>
      <c r="D7" s="116"/>
      <c r="E7" s="116"/>
      <c r="F7" s="116"/>
      <c r="G7" s="116"/>
      <c r="H7" s="116"/>
      <c r="I7" s="116"/>
      <c r="J7" s="116"/>
      <c r="K7" s="116"/>
      <c r="L7" s="116"/>
      <c r="M7" s="116"/>
      <c r="N7" s="116"/>
      <c r="O7" s="116"/>
      <c r="P7" s="116"/>
      <c r="Q7" s="117"/>
    </row>
    <row r="8" spans="1:17" ht="15" customHeight="1" x14ac:dyDescent="0.35">
      <c r="B8" s="118"/>
      <c r="C8" s="119"/>
      <c r="D8" s="119"/>
      <c r="E8" s="119"/>
      <c r="F8" s="119"/>
      <c r="G8" s="119"/>
      <c r="H8" s="119"/>
      <c r="I8" s="119"/>
      <c r="J8" s="119"/>
      <c r="K8" s="119"/>
      <c r="L8" s="119"/>
      <c r="M8" s="119"/>
      <c r="N8" s="119"/>
      <c r="O8" s="119"/>
      <c r="P8" s="119"/>
      <c r="Q8" s="120"/>
    </row>
    <row r="9" spans="1:17" ht="15" customHeight="1" x14ac:dyDescent="0.35">
      <c r="B9" s="118"/>
      <c r="C9" s="119"/>
      <c r="D9" s="119"/>
      <c r="E9" s="119"/>
      <c r="F9" s="119"/>
      <c r="G9" s="119"/>
      <c r="H9" s="119"/>
      <c r="I9" s="119"/>
      <c r="J9" s="119"/>
      <c r="K9" s="119"/>
      <c r="L9" s="119"/>
      <c r="M9" s="119"/>
      <c r="N9" s="119"/>
      <c r="O9" s="119"/>
      <c r="P9" s="119"/>
      <c r="Q9" s="120"/>
    </row>
    <row r="10" spans="1:17" ht="15" customHeight="1" x14ac:dyDescent="0.35">
      <c r="B10" s="118"/>
      <c r="C10" s="119"/>
      <c r="D10" s="119"/>
      <c r="E10" s="119"/>
      <c r="F10" s="119"/>
      <c r="G10" s="119"/>
      <c r="H10" s="119"/>
      <c r="I10" s="119"/>
      <c r="J10" s="119"/>
      <c r="K10" s="119"/>
      <c r="L10" s="119"/>
      <c r="M10" s="119"/>
      <c r="N10" s="119"/>
      <c r="O10" s="119"/>
      <c r="P10" s="119"/>
      <c r="Q10" s="120"/>
    </row>
    <row r="11" spans="1:17" ht="15" customHeight="1" x14ac:dyDescent="0.35">
      <c r="B11" s="118"/>
      <c r="C11" s="119"/>
      <c r="D11" s="119"/>
      <c r="E11" s="119"/>
      <c r="F11" s="119"/>
      <c r="G11" s="119"/>
      <c r="H11" s="119"/>
      <c r="I11" s="119"/>
      <c r="J11" s="119"/>
      <c r="K11" s="119"/>
      <c r="L11" s="119"/>
      <c r="M11" s="119"/>
      <c r="N11" s="119"/>
      <c r="O11" s="119"/>
      <c r="P11" s="119"/>
      <c r="Q11" s="120"/>
    </row>
    <row r="12" spans="1:17" ht="15" customHeight="1" x14ac:dyDescent="0.35">
      <c r="B12" s="118"/>
      <c r="C12" s="119"/>
      <c r="D12" s="119"/>
      <c r="E12" s="119"/>
      <c r="F12" s="119"/>
      <c r="G12" s="119"/>
      <c r="H12" s="119"/>
      <c r="I12" s="119"/>
      <c r="J12" s="119"/>
      <c r="K12" s="119"/>
      <c r="L12" s="119"/>
      <c r="M12" s="119"/>
      <c r="N12" s="119"/>
      <c r="O12" s="119"/>
      <c r="P12" s="119"/>
      <c r="Q12" s="120"/>
    </row>
    <row r="13" spans="1:17" ht="15" customHeight="1" x14ac:dyDescent="0.35">
      <c r="B13" s="118"/>
      <c r="C13" s="119"/>
      <c r="D13" s="119"/>
      <c r="E13" s="119"/>
      <c r="F13" s="119"/>
      <c r="G13" s="119"/>
      <c r="H13" s="119"/>
      <c r="I13" s="119"/>
      <c r="J13" s="119"/>
      <c r="K13" s="119"/>
      <c r="L13" s="119"/>
      <c r="M13" s="119"/>
      <c r="N13" s="119"/>
      <c r="O13" s="119"/>
      <c r="P13" s="119"/>
      <c r="Q13" s="120"/>
    </row>
    <row r="14" spans="1:17" ht="15" customHeight="1" x14ac:dyDescent="0.35">
      <c r="B14" s="118"/>
      <c r="C14" s="119"/>
      <c r="D14" s="119"/>
      <c r="E14" s="119"/>
      <c r="F14" s="119"/>
      <c r="G14" s="119"/>
      <c r="H14" s="119"/>
      <c r="I14" s="119"/>
      <c r="J14" s="119"/>
      <c r="K14" s="119"/>
      <c r="L14" s="119"/>
      <c r="M14" s="119"/>
      <c r="N14" s="119"/>
      <c r="O14" s="119"/>
      <c r="P14" s="119"/>
      <c r="Q14" s="120"/>
    </row>
    <row r="15" spans="1:17" ht="15" customHeight="1" x14ac:dyDescent="0.35">
      <c r="B15" s="118"/>
      <c r="C15" s="119"/>
      <c r="D15" s="119"/>
      <c r="E15" s="119"/>
      <c r="F15" s="119"/>
      <c r="G15" s="119"/>
      <c r="H15" s="119"/>
      <c r="I15" s="119"/>
      <c r="J15" s="119"/>
      <c r="K15" s="119"/>
      <c r="L15" s="119"/>
      <c r="M15" s="119"/>
      <c r="N15" s="119"/>
      <c r="O15" s="119"/>
      <c r="P15" s="119"/>
      <c r="Q15" s="120"/>
    </row>
    <row r="16" spans="1:17" ht="14.5" customHeight="1" thickBot="1" x14ac:dyDescent="0.4">
      <c r="B16" s="104"/>
      <c r="C16" s="105"/>
      <c r="D16" s="105"/>
      <c r="E16" s="105"/>
      <c r="F16" s="105"/>
      <c r="G16" s="105"/>
      <c r="H16" s="105"/>
      <c r="I16" s="105"/>
      <c r="J16" s="105"/>
      <c r="K16" s="105"/>
      <c r="L16" s="105"/>
      <c r="M16" s="105"/>
      <c r="N16" s="105"/>
      <c r="O16" s="105"/>
      <c r="P16" s="105"/>
      <c r="Q16" s="106"/>
    </row>
    <row r="17" ht="14.5" customHeight="1" x14ac:dyDescent="0.35"/>
    <row r="18" ht="14.5" customHeight="1" x14ac:dyDescent="0.35"/>
    <row r="19" ht="14.5" customHeight="1" x14ac:dyDescent="0.35"/>
    <row r="20" ht="14.5" customHeight="1" x14ac:dyDescent="0.35"/>
    <row r="21" ht="14.5" customHeight="1" x14ac:dyDescent="0.35"/>
    <row r="22" ht="14.5" customHeight="1" x14ac:dyDescent="0.35"/>
    <row r="23" ht="14.5" customHeight="1" x14ac:dyDescent="0.35"/>
    <row r="24" ht="14.5" customHeight="1" x14ac:dyDescent="0.35"/>
    <row r="25" ht="15" customHeight="1" x14ac:dyDescent="0.35"/>
    <row r="26" ht="14.5" customHeight="1" x14ac:dyDescent="0.35"/>
    <row r="27" ht="14.5" customHeight="1" x14ac:dyDescent="0.35"/>
    <row r="28" ht="14.5" customHeight="1" x14ac:dyDescent="0.35"/>
    <row r="29" ht="14.5" customHeight="1" x14ac:dyDescent="0.35"/>
    <row r="30" ht="14.5" customHeight="1" x14ac:dyDescent="0.35"/>
    <row r="31" ht="15" customHeight="1" x14ac:dyDescent="0.35"/>
    <row r="32" ht="15" customHeight="1" x14ac:dyDescent="0.35"/>
    <row r="33" ht="15" customHeight="1" x14ac:dyDescent="0.35"/>
    <row r="34" ht="15" customHeight="1" x14ac:dyDescent="0.35"/>
    <row r="35" ht="15.75" customHeight="1" x14ac:dyDescent="0.35"/>
  </sheetData>
  <sheetProtection algorithmName="SHA-512" hashValue="JznkdyunWmtCGMtrs20oprTnKTiucw0iyAVwrkFGUMcbWuvamFya7RIPmNtmuHrMwR70wfqOnHb1KXGxmHGK5A==" saltValue="dKiLVbyPoQiX7pRprqkqDA==" spinCount="100000" sheet="1" selectLockedCells="1"/>
  <mergeCells count="2">
    <mergeCell ref="B6:Q6"/>
    <mergeCell ref="B7:Q15"/>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78D7C-52FB-4CA0-A2AE-BBA7B40F6D63}">
  <sheetPr codeName="Hoja10">
    <tabColor theme="1" tint="0.499984740745262"/>
  </sheetPr>
  <dimension ref="A1:P44"/>
  <sheetViews>
    <sheetView workbookViewId="0">
      <selection activeCell="N41" sqref="N41"/>
    </sheetView>
  </sheetViews>
  <sheetFormatPr baseColWidth="10" defaultColWidth="11.453125" defaultRowHeight="14.5" x14ac:dyDescent="0.35"/>
  <cols>
    <col min="1" max="16384" width="11.453125" style="49"/>
  </cols>
  <sheetData>
    <row r="1" spans="1:16" s="48" customFormat="1" ht="105.75" customHeight="1" thickBot="1" x14ac:dyDescent="0.4">
      <c r="A1" s="233" t="s">
        <v>981</v>
      </c>
      <c r="B1" s="234"/>
      <c r="C1" s="234"/>
      <c r="D1" s="234"/>
      <c r="E1" s="234"/>
      <c r="F1" s="234"/>
      <c r="G1" s="234"/>
      <c r="H1" s="235"/>
      <c r="I1" s="239" t="s">
        <v>982</v>
      </c>
      <c r="J1" s="234"/>
      <c r="K1" s="234"/>
      <c r="L1" s="234"/>
      <c r="M1" s="234"/>
      <c r="N1" s="234"/>
      <c r="O1" s="234"/>
      <c r="P1" s="235"/>
    </row>
    <row r="2" spans="1:16" x14ac:dyDescent="0.35">
      <c r="A2" s="50" t="str">
        <f>IFERROR(VLOOKUP('INSTALACION EXISTENTE'!$A44,tabla_tipoveh[],3,FALSE),"sin valor seleccionado")</f>
        <v>sin valor seleccionado</v>
      </c>
      <c r="B2" s="51"/>
      <c r="C2" s="52"/>
      <c r="D2" s="52"/>
      <c r="E2" s="52"/>
      <c r="F2" s="52"/>
      <c r="G2" s="52"/>
      <c r="H2" s="54"/>
      <c r="I2" s="53" t="str">
        <f>IFERROR(VLOOKUP('INSTALACION EXISTENTE'!$A44,tabla_tipoveh[],2,FALSE),"sin valor seleccionado")</f>
        <v>sin valor seleccionado</v>
      </c>
      <c r="J2" s="52"/>
      <c r="K2" s="52"/>
      <c r="L2" s="52"/>
      <c r="M2" s="52"/>
      <c r="N2" s="52"/>
      <c r="O2" s="52"/>
      <c r="P2" s="54"/>
    </row>
    <row r="3" spans="1:16" x14ac:dyDescent="0.35">
      <c r="A3" s="55" t="str">
        <f>IFERROR(VLOOKUP('INSTALACION EXISTENTE'!$A45,tabla_tipoveh[],3,FALSE),"sin valor seleccionado")</f>
        <v>sin valor seleccionado</v>
      </c>
      <c r="B3" s="56"/>
      <c r="C3" s="57"/>
      <c r="D3" s="57"/>
      <c r="E3" s="57"/>
      <c r="F3" s="57"/>
      <c r="G3" s="57"/>
      <c r="H3" s="59"/>
      <c r="I3" s="58" t="str">
        <f>IFERROR(VLOOKUP('INSTALACION EXISTENTE'!$A45,tabla_tipoveh[],2,FALSE),"sin valor seleccionado")</f>
        <v>sin valor seleccionado</v>
      </c>
      <c r="J3" s="57"/>
      <c r="K3" s="57"/>
      <c r="L3" s="57"/>
      <c r="M3" s="57"/>
      <c r="N3" s="57"/>
      <c r="O3" s="57"/>
      <c r="P3" s="59"/>
    </row>
    <row r="4" spans="1:16" x14ac:dyDescent="0.35">
      <c r="A4" s="55" t="str">
        <f>IFERROR(VLOOKUP('INSTALACION EXISTENTE'!$A46,tabla_tipoveh[],3,FALSE),"sin valor seleccionado")</f>
        <v>sin valor seleccionado</v>
      </c>
      <c r="B4" s="56"/>
      <c r="C4" s="57"/>
      <c r="D4" s="57"/>
      <c r="E4" s="57"/>
      <c r="F4" s="57"/>
      <c r="G4" s="57"/>
      <c r="H4" s="59"/>
      <c r="I4" s="58" t="str">
        <f>IFERROR(VLOOKUP('INSTALACION EXISTENTE'!$A46,tabla_tipoveh[],2,FALSE),"sin valor seleccionado")</f>
        <v>sin valor seleccionado</v>
      </c>
      <c r="J4" s="57"/>
      <c r="K4" s="57"/>
      <c r="L4" s="57"/>
      <c r="M4" s="57"/>
      <c r="N4" s="57"/>
      <c r="O4" s="57"/>
      <c r="P4" s="59"/>
    </row>
    <row r="5" spans="1:16" x14ac:dyDescent="0.35">
      <c r="A5" s="55" t="str">
        <f>IFERROR(VLOOKUP('INSTALACION EXISTENTE'!$A47,tabla_tipoveh[],3,FALSE),"sin valor seleccionado")</f>
        <v>sin valor seleccionado</v>
      </c>
      <c r="B5" s="56"/>
      <c r="C5" s="57"/>
      <c r="D5" s="57"/>
      <c r="E5" s="57"/>
      <c r="F5" s="57"/>
      <c r="G5" s="57"/>
      <c r="H5" s="59"/>
      <c r="I5" s="58" t="str">
        <f>IFERROR(VLOOKUP('INSTALACION EXISTENTE'!$A47,tabla_tipoveh[],2,FALSE),"sin valor seleccionado")</f>
        <v>sin valor seleccionado</v>
      </c>
      <c r="J5" s="57"/>
      <c r="K5" s="57"/>
      <c r="L5" s="57"/>
      <c r="M5" s="57"/>
      <c r="N5" s="57"/>
      <c r="O5" s="57"/>
      <c r="P5" s="59"/>
    </row>
    <row r="6" spans="1:16" x14ac:dyDescent="0.35">
      <c r="A6" s="55" t="str">
        <f>IFERROR(VLOOKUP('INSTALACION EXISTENTE'!$A48,tabla_tipoveh[],3,FALSE),"sin valor seleccionado")</f>
        <v>sin valor seleccionado</v>
      </c>
      <c r="B6" s="56"/>
      <c r="C6" s="57"/>
      <c r="D6" s="57"/>
      <c r="E6" s="57"/>
      <c r="F6" s="57"/>
      <c r="G6" s="57"/>
      <c r="H6" s="59"/>
      <c r="I6" s="58" t="str">
        <f>IFERROR(VLOOKUP('INSTALACION EXISTENTE'!$A48,tabla_tipoveh[],2,FALSE),"sin valor seleccionado")</f>
        <v>sin valor seleccionado</v>
      </c>
      <c r="J6" s="57"/>
      <c r="K6" s="57"/>
      <c r="L6" s="57"/>
      <c r="M6" s="57"/>
      <c r="N6" s="57"/>
      <c r="O6" s="57"/>
      <c r="P6" s="59"/>
    </row>
    <row r="7" spans="1:16" x14ac:dyDescent="0.35">
      <c r="A7" s="55" t="str">
        <f>IFERROR(VLOOKUP('INSTALACION EXISTENTE'!$A49,tabla_tipoveh[],3,FALSE),"sin valor seleccionado")</f>
        <v>sin valor seleccionado</v>
      </c>
      <c r="B7" s="56"/>
      <c r="C7" s="57"/>
      <c r="D7" s="57"/>
      <c r="E7" s="57"/>
      <c r="F7" s="57"/>
      <c r="G7" s="57"/>
      <c r="H7" s="59"/>
      <c r="I7" s="58" t="str">
        <f>IFERROR(VLOOKUP('INSTALACION EXISTENTE'!$A49,tabla_tipoveh[],2,FALSE),"sin valor seleccionado")</f>
        <v>sin valor seleccionado</v>
      </c>
      <c r="J7" s="57"/>
      <c r="K7" s="57"/>
      <c r="L7" s="57"/>
      <c r="M7" s="57"/>
      <c r="N7" s="57"/>
      <c r="O7" s="57"/>
      <c r="P7" s="59"/>
    </row>
    <row r="8" spans="1:16" x14ac:dyDescent="0.35">
      <c r="A8" s="55" t="str">
        <f>IFERROR(VLOOKUP('INSTALACION EXISTENTE'!$A50,tabla_tipoveh[],3,FALSE),"sin valor seleccionado")</f>
        <v>sin valor seleccionado</v>
      </c>
      <c r="B8" s="56"/>
      <c r="C8" s="57"/>
      <c r="D8" s="57"/>
      <c r="E8" s="57"/>
      <c r="F8" s="57"/>
      <c r="G8" s="57"/>
      <c r="H8" s="59"/>
      <c r="I8" s="58" t="str">
        <f>IFERROR(VLOOKUP('INSTALACION EXISTENTE'!$A50,tabla_tipoveh[],2,FALSE),"sin valor seleccionado")</f>
        <v>sin valor seleccionado</v>
      </c>
      <c r="J8" s="57"/>
      <c r="K8" s="57"/>
      <c r="L8" s="57"/>
      <c r="M8" s="57"/>
      <c r="N8" s="57"/>
      <c r="O8" s="57"/>
      <c r="P8" s="59"/>
    </row>
    <row r="9" spans="1:16" x14ac:dyDescent="0.35">
      <c r="A9" s="55" t="str">
        <f>IFERROR(VLOOKUP('INSTALACION EXISTENTE'!$A51,tabla_tipoveh[],3,FALSE),"sin valor seleccionado")</f>
        <v>sin valor seleccionado</v>
      </c>
      <c r="B9" s="56"/>
      <c r="C9" s="57"/>
      <c r="D9" s="57"/>
      <c r="E9" s="57"/>
      <c r="F9" s="57"/>
      <c r="G9" s="57"/>
      <c r="H9" s="59"/>
      <c r="I9" s="58" t="str">
        <f>IFERROR(VLOOKUP('INSTALACION EXISTENTE'!$A51,tabla_tipoveh[],2,FALSE),"sin valor seleccionado")</f>
        <v>sin valor seleccionado</v>
      </c>
      <c r="J9" s="57"/>
      <c r="K9" s="57"/>
      <c r="L9" s="57"/>
      <c r="M9" s="57"/>
      <c r="N9" s="57"/>
      <c r="O9" s="57"/>
      <c r="P9" s="59"/>
    </row>
    <row r="10" spans="1:16" x14ac:dyDescent="0.35">
      <c r="A10" s="55" t="str">
        <f>IFERROR(VLOOKUP('INSTALACION EXISTENTE'!$A52,tabla_tipoveh[],3,FALSE),"sin valor seleccionado")</f>
        <v>sin valor seleccionado</v>
      </c>
      <c r="B10" s="56"/>
      <c r="C10" s="57"/>
      <c r="D10" s="57"/>
      <c r="E10" s="57"/>
      <c r="F10" s="57"/>
      <c r="G10" s="57"/>
      <c r="H10" s="59"/>
      <c r="I10" s="58" t="str">
        <f>IFERROR(VLOOKUP('INSTALACION EXISTENTE'!$A52,tabla_tipoveh[],2,FALSE),"sin valor seleccionado")</f>
        <v>sin valor seleccionado</v>
      </c>
      <c r="J10" s="57"/>
      <c r="K10" s="57"/>
      <c r="L10" s="57"/>
      <c r="M10" s="57"/>
      <c r="N10" s="57"/>
      <c r="O10" s="57"/>
      <c r="P10" s="59"/>
    </row>
    <row r="11" spans="1:16" x14ac:dyDescent="0.35">
      <c r="A11" s="55" t="str">
        <f>IFERROR(VLOOKUP('INSTALACION EXISTENTE'!$A53,tabla_tipoveh[],3,FALSE),"sin valor seleccionado")</f>
        <v>sin valor seleccionado</v>
      </c>
      <c r="B11" s="56"/>
      <c r="C11" s="57"/>
      <c r="D11" s="57"/>
      <c r="E11" s="57"/>
      <c r="F11" s="57"/>
      <c r="G11" s="57"/>
      <c r="H11" s="59"/>
      <c r="I11" s="58" t="str">
        <f>IFERROR(VLOOKUP('INSTALACION EXISTENTE'!$A53,tabla_tipoveh[],2,FALSE),"sin valor seleccionado")</f>
        <v>sin valor seleccionado</v>
      </c>
      <c r="J11" s="57"/>
      <c r="K11" s="57"/>
      <c r="L11" s="57"/>
      <c r="M11" s="57"/>
      <c r="N11" s="57"/>
      <c r="O11" s="57"/>
      <c r="P11" s="59"/>
    </row>
    <row r="12" spans="1:16" x14ac:dyDescent="0.35">
      <c r="A12" s="55" t="str">
        <f>IFERROR(VLOOKUP('INSTALACION EXISTENTE'!$A54,tabla_tipoveh[],3,FALSE),"sin valor seleccionado")</f>
        <v>sin valor seleccionado</v>
      </c>
      <c r="B12" s="56"/>
      <c r="C12" s="57"/>
      <c r="D12" s="57"/>
      <c r="E12" s="57"/>
      <c r="F12" s="57"/>
      <c r="G12" s="57"/>
      <c r="H12" s="59"/>
      <c r="I12" s="58" t="str">
        <f>IFERROR(VLOOKUP('INSTALACION EXISTENTE'!$A54,tabla_tipoveh[],2,FALSE),"sin valor seleccionado")</f>
        <v>sin valor seleccionado</v>
      </c>
      <c r="J12" s="57"/>
      <c r="K12" s="57"/>
      <c r="L12" s="57"/>
      <c r="M12" s="57"/>
      <c r="N12" s="57"/>
      <c r="O12" s="57"/>
      <c r="P12" s="59"/>
    </row>
    <row r="13" spans="1:16" x14ac:dyDescent="0.35">
      <c r="A13" s="55" t="str">
        <f>IFERROR(VLOOKUP('INSTALACION EXISTENTE'!$A55,tabla_tipoveh[],3,FALSE),"sin valor seleccionado")</f>
        <v>sin valor seleccionado</v>
      </c>
      <c r="B13" s="56"/>
      <c r="C13" s="57"/>
      <c r="D13" s="57"/>
      <c r="E13" s="57"/>
      <c r="F13" s="57"/>
      <c r="G13" s="57"/>
      <c r="H13" s="59"/>
      <c r="I13" s="58" t="str">
        <f>IFERROR(VLOOKUP('INSTALACION EXISTENTE'!$A55,tabla_tipoveh[],2,FALSE),"sin valor seleccionado")</f>
        <v>sin valor seleccionado</v>
      </c>
      <c r="J13" s="57"/>
      <c r="K13" s="57"/>
      <c r="L13" s="57"/>
      <c r="M13" s="57"/>
      <c r="N13" s="57"/>
      <c r="O13" s="57"/>
      <c r="P13" s="59"/>
    </row>
    <row r="14" spans="1:16" x14ac:dyDescent="0.35">
      <c r="A14" s="55" t="str">
        <f>IFERROR(VLOOKUP('INSTALACION EXISTENTE'!$A56,tabla_tipoveh[],3,FALSE),"sin valor seleccionado")</f>
        <v>sin valor seleccionado</v>
      </c>
      <c r="B14" s="56"/>
      <c r="C14" s="57"/>
      <c r="D14" s="57"/>
      <c r="E14" s="57"/>
      <c r="F14" s="57"/>
      <c r="G14" s="57"/>
      <c r="H14" s="59"/>
      <c r="I14" s="58" t="str">
        <f>IFERROR(VLOOKUP('INSTALACION EXISTENTE'!$A56,tabla_tipoveh[],2,FALSE),"sin valor seleccionado")</f>
        <v>sin valor seleccionado</v>
      </c>
      <c r="J14" s="57"/>
      <c r="K14" s="57"/>
      <c r="L14" s="57"/>
      <c r="M14" s="57"/>
      <c r="N14" s="57"/>
      <c r="O14" s="57"/>
      <c r="P14" s="59"/>
    </row>
    <row r="15" spans="1:16" x14ac:dyDescent="0.35">
      <c r="A15" s="55" t="str">
        <f>IFERROR(VLOOKUP('INSTALACION EXISTENTE'!$A57,tabla_tipoveh[],3,FALSE),"sin valor seleccionado")</f>
        <v>sin valor seleccionado</v>
      </c>
      <c r="B15" s="56"/>
      <c r="C15" s="57"/>
      <c r="D15" s="57"/>
      <c r="E15" s="57"/>
      <c r="F15" s="57"/>
      <c r="G15" s="57"/>
      <c r="H15" s="59"/>
      <c r="I15" s="58" t="str">
        <f>IFERROR(VLOOKUP('INSTALACION EXISTENTE'!$A57,tabla_tipoveh[],2,FALSE),"sin valor seleccionado")</f>
        <v>sin valor seleccionado</v>
      </c>
      <c r="J15" s="57"/>
      <c r="K15" s="57"/>
      <c r="L15" s="57"/>
      <c r="M15" s="57"/>
      <c r="N15" s="57"/>
      <c r="O15" s="57"/>
      <c r="P15" s="59"/>
    </row>
    <row r="16" spans="1:16" x14ac:dyDescent="0.35">
      <c r="A16" s="55" t="str">
        <f>IFERROR(VLOOKUP('INSTALACION EXISTENTE'!$A58,tabla_tipoveh[],3,FALSE),"sin valor seleccionado")</f>
        <v>sin valor seleccionado</v>
      </c>
      <c r="B16" s="56"/>
      <c r="C16" s="57"/>
      <c r="D16" s="57"/>
      <c r="E16" s="57"/>
      <c r="F16" s="57"/>
      <c r="G16" s="57"/>
      <c r="H16" s="59"/>
      <c r="I16" s="58" t="str">
        <f>IFERROR(VLOOKUP('INSTALACION EXISTENTE'!$A58,tabla_tipoveh[],2,FALSE),"sin valor seleccionado")</f>
        <v>sin valor seleccionado</v>
      </c>
      <c r="J16" s="57"/>
      <c r="K16" s="57"/>
      <c r="L16" s="57"/>
      <c r="M16" s="57"/>
      <c r="N16" s="57"/>
      <c r="O16" s="57"/>
      <c r="P16" s="59"/>
    </row>
    <row r="17" spans="1:16" x14ac:dyDescent="0.35">
      <c r="A17" s="55" t="str">
        <f>IFERROR(VLOOKUP('INSTALACION EXISTENTE'!$A59,tabla_tipoveh[],3,FALSE),"sin valor seleccionado")</f>
        <v>sin valor seleccionado</v>
      </c>
      <c r="B17" s="56"/>
      <c r="C17" s="57"/>
      <c r="D17" s="57"/>
      <c r="E17" s="57"/>
      <c r="F17" s="57"/>
      <c r="G17" s="57"/>
      <c r="H17" s="59"/>
      <c r="I17" s="58" t="str">
        <f>IFERROR(VLOOKUP('INSTALACION EXISTENTE'!$A59,tabla_tipoveh[],2,FALSE),"sin valor seleccionado")</f>
        <v>sin valor seleccionado</v>
      </c>
      <c r="J17" s="57"/>
      <c r="K17" s="57"/>
      <c r="L17" s="57"/>
      <c r="M17" s="57"/>
      <c r="N17" s="57"/>
      <c r="O17" s="57"/>
      <c r="P17" s="59"/>
    </row>
    <row r="18" spans="1:16" x14ac:dyDescent="0.35">
      <c r="A18" s="55" t="str">
        <f>IFERROR(VLOOKUP('INSTALACION EXISTENTE'!$A60,tabla_tipoveh[],3,FALSE),"sin valor seleccionado")</f>
        <v>sin valor seleccionado</v>
      </c>
      <c r="B18" s="56"/>
      <c r="C18" s="57"/>
      <c r="D18" s="57"/>
      <c r="E18" s="57"/>
      <c r="F18" s="57"/>
      <c r="G18" s="57"/>
      <c r="H18" s="59"/>
      <c r="I18" s="58" t="str">
        <f>IFERROR(VLOOKUP('INSTALACION EXISTENTE'!$A60,tabla_tipoveh[],2,FALSE),"sin valor seleccionado")</f>
        <v>sin valor seleccionado</v>
      </c>
      <c r="J18" s="57"/>
      <c r="K18" s="57"/>
      <c r="L18" s="57"/>
      <c r="M18" s="57"/>
      <c r="N18" s="57"/>
      <c r="O18" s="57"/>
      <c r="P18" s="59"/>
    </row>
    <row r="19" spans="1:16" x14ac:dyDescent="0.35">
      <c r="A19" s="55" t="str">
        <f>IFERROR(VLOOKUP('INSTALACION EXISTENTE'!$A61,tabla_tipoveh[],3,FALSE),"sin valor seleccionado")</f>
        <v>sin valor seleccionado</v>
      </c>
      <c r="B19" s="56"/>
      <c r="C19" s="57"/>
      <c r="D19" s="57"/>
      <c r="E19" s="57"/>
      <c r="F19" s="57"/>
      <c r="G19" s="57"/>
      <c r="H19" s="59"/>
      <c r="I19" s="58" t="str">
        <f>IFERROR(VLOOKUP('INSTALACION EXISTENTE'!$A61,tabla_tipoveh[],2,FALSE),"sin valor seleccionado")</f>
        <v>sin valor seleccionado</v>
      </c>
      <c r="J19" s="57"/>
      <c r="K19" s="57"/>
      <c r="L19" s="57"/>
      <c r="M19" s="57"/>
      <c r="N19" s="57"/>
      <c r="O19" s="57"/>
      <c r="P19" s="59"/>
    </row>
    <row r="20" spans="1:16" x14ac:dyDescent="0.35">
      <c r="A20" s="55" t="str">
        <f>IFERROR(VLOOKUP('INSTALACION EXISTENTE'!$A62,tabla_tipoveh[],3,FALSE),"sin valor seleccionado")</f>
        <v>sin valor seleccionado</v>
      </c>
      <c r="B20" s="56"/>
      <c r="C20" s="57"/>
      <c r="D20" s="57"/>
      <c r="E20" s="57"/>
      <c r="F20" s="57"/>
      <c r="G20" s="57"/>
      <c r="H20" s="59"/>
      <c r="I20" s="58" t="str">
        <f>IFERROR(VLOOKUP('INSTALACION EXISTENTE'!$A62,tabla_tipoveh[],2,FALSE),"sin valor seleccionado")</f>
        <v>sin valor seleccionado</v>
      </c>
      <c r="J20" s="57"/>
      <c r="K20" s="57"/>
      <c r="L20" s="57"/>
      <c r="M20" s="57"/>
      <c r="N20" s="57"/>
      <c r="O20" s="57"/>
      <c r="P20" s="59"/>
    </row>
    <row r="21" spans="1:16" x14ac:dyDescent="0.35">
      <c r="A21" s="55" t="str">
        <f>IFERROR(VLOOKUP('INSTALACION EXISTENTE'!$A63,tabla_tipoveh[],3,FALSE),"sin valor seleccionado")</f>
        <v>sin valor seleccionado</v>
      </c>
      <c r="B21" s="56"/>
      <c r="C21" s="57"/>
      <c r="D21" s="57"/>
      <c r="E21" s="57"/>
      <c r="F21" s="57"/>
      <c r="G21" s="57"/>
      <c r="H21" s="59"/>
      <c r="I21" s="58" t="str">
        <f>IFERROR(VLOOKUP('INSTALACION EXISTENTE'!$A63,tabla_tipoveh[],2,FALSE),"sin valor seleccionado")</f>
        <v>sin valor seleccionado</v>
      </c>
      <c r="J21" s="57"/>
      <c r="K21" s="57"/>
      <c r="L21" s="57"/>
      <c r="M21" s="57"/>
      <c r="N21" s="57"/>
      <c r="O21" s="57"/>
      <c r="P21" s="59"/>
    </row>
    <row r="22" spans="1:16" x14ac:dyDescent="0.35">
      <c r="A22" s="55" t="str">
        <f>IFERROR(VLOOKUP('INSTALACION EXISTENTE'!$A64,tabla_tipoveh[],3,FALSE),"sin valor seleccionado")</f>
        <v>sin valor seleccionado</v>
      </c>
      <c r="B22" s="56"/>
      <c r="C22" s="57"/>
      <c r="D22" s="57"/>
      <c r="E22" s="57"/>
      <c r="F22" s="57"/>
      <c r="G22" s="57"/>
      <c r="H22" s="59"/>
      <c r="I22" s="58" t="str">
        <f>IFERROR(VLOOKUP('INSTALACION EXISTENTE'!$A64,tabla_tipoveh[],2,FALSE),"sin valor seleccionado")</f>
        <v>sin valor seleccionado</v>
      </c>
      <c r="J22" s="57"/>
      <c r="K22" s="57"/>
      <c r="L22" s="57"/>
      <c r="M22" s="57"/>
      <c r="N22" s="57"/>
      <c r="O22" s="57"/>
      <c r="P22" s="59"/>
    </row>
    <row r="23" spans="1:16" x14ac:dyDescent="0.35">
      <c r="A23" s="55" t="str">
        <f>IFERROR(VLOOKUP('INSTALACION EXISTENTE'!$A65,tabla_tipoveh[],3,FALSE),"sin valor seleccionado")</f>
        <v>sin valor seleccionado</v>
      </c>
      <c r="B23" s="56"/>
      <c r="C23" s="57"/>
      <c r="D23" s="57"/>
      <c r="E23" s="57"/>
      <c r="F23" s="57"/>
      <c r="G23" s="57"/>
      <c r="H23" s="59"/>
      <c r="I23" s="58" t="str">
        <f>IFERROR(VLOOKUP('INSTALACION EXISTENTE'!$A65,tabla_tipoveh[],2,FALSE),"sin valor seleccionado")</f>
        <v>sin valor seleccionado</v>
      </c>
      <c r="J23" s="57"/>
      <c r="K23" s="57"/>
      <c r="L23" s="57"/>
      <c r="M23" s="57"/>
      <c r="N23" s="57"/>
      <c r="O23" s="57"/>
      <c r="P23" s="59"/>
    </row>
    <row r="24" spans="1:16" x14ac:dyDescent="0.35">
      <c r="A24" s="55" t="str">
        <f>IFERROR(VLOOKUP('INSTALACION EXISTENTE'!$A66,tabla_tipoveh[],3,FALSE),"sin valor seleccionado")</f>
        <v>sin valor seleccionado</v>
      </c>
      <c r="B24" s="56"/>
      <c r="C24" s="57"/>
      <c r="D24" s="57"/>
      <c r="E24" s="57"/>
      <c r="F24" s="57"/>
      <c r="G24" s="57"/>
      <c r="H24" s="59"/>
      <c r="I24" s="58" t="str">
        <f>IFERROR(VLOOKUP('INSTALACION EXISTENTE'!$A66,tabla_tipoveh[],2,FALSE),"sin valor seleccionado")</f>
        <v>sin valor seleccionado</v>
      </c>
      <c r="J24" s="57"/>
      <c r="K24" s="57"/>
      <c r="L24" s="57"/>
      <c r="M24" s="57"/>
      <c r="N24" s="57"/>
      <c r="O24" s="57"/>
      <c r="P24" s="59"/>
    </row>
    <row r="25" spans="1:16" x14ac:dyDescent="0.35">
      <c r="A25" s="55" t="str">
        <f>IFERROR(VLOOKUP('INSTALACION EXISTENTE'!$A67,tabla_tipoveh[],3,FALSE),"sin valor seleccionado")</f>
        <v>sin valor seleccionado</v>
      </c>
      <c r="B25" s="56"/>
      <c r="C25" s="57"/>
      <c r="D25" s="57"/>
      <c r="E25" s="57"/>
      <c r="F25" s="57"/>
      <c r="G25" s="57"/>
      <c r="H25" s="59"/>
      <c r="I25" s="58" t="str">
        <f>IFERROR(VLOOKUP('INSTALACION EXISTENTE'!$A67,tabla_tipoveh[],2,FALSE),"sin valor seleccionado")</f>
        <v>sin valor seleccionado</v>
      </c>
      <c r="J25" s="57"/>
      <c r="K25" s="57"/>
      <c r="L25" s="57"/>
      <c r="M25" s="57"/>
      <c r="N25" s="57"/>
      <c r="O25" s="57"/>
      <c r="P25" s="59"/>
    </row>
    <row r="26" spans="1:16" x14ac:dyDescent="0.35">
      <c r="A26" s="55" t="str">
        <f>IFERROR(VLOOKUP('INSTALACION EXISTENTE'!$A68,tabla_tipoveh[],3,FALSE),"sin valor seleccionado")</f>
        <v>sin valor seleccionado</v>
      </c>
      <c r="B26" s="56"/>
      <c r="C26" s="57"/>
      <c r="D26" s="57"/>
      <c r="E26" s="57"/>
      <c r="F26" s="57"/>
      <c r="G26" s="57"/>
      <c r="H26" s="59"/>
      <c r="I26" s="58" t="str">
        <f>IFERROR(VLOOKUP('INSTALACION EXISTENTE'!$A68,tabla_tipoveh[],2,FALSE),"sin valor seleccionado")</f>
        <v>sin valor seleccionado</v>
      </c>
      <c r="J26" s="57"/>
      <c r="K26" s="57"/>
      <c r="L26" s="57"/>
      <c r="M26" s="57"/>
      <c r="N26" s="57"/>
      <c r="O26" s="57"/>
      <c r="P26" s="59"/>
    </row>
    <row r="27" spans="1:16" x14ac:dyDescent="0.35">
      <c r="A27" s="55" t="str">
        <f>IFERROR(VLOOKUP('INSTALACION EXISTENTE'!$A69,tabla_tipoveh[],3,FALSE),"sin valor seleccionado")</f>
        <v>sin valor seleccionado</v>
      </c>
      <c r="B27" s="56"/>
      <c r="C27" s="57"/>
      <c r="D27" s="57"/>
      <c r="E27" s="57"/>
      <c r="F27" s="57"/>
      <c r="G27" s="57"/>
      <c r="H27" s="59"/>
      <c r="I27" s="58" t="str">
        <f>IFERROR(VLOOKUP('INSTALACION EXISTENTE'!$A69,tabla_tipoveh[],2,FALSE),"sin valor seleccionado")</f>
        <v>sin valor seleccionado</v>
      </c>
      <c r="J27" s="57"/>
      <c r="K27" s="57"/>
      <c r="L27" s="57"/>
      <c r="M27" s="57"/>
      <c r="N27" s="57"/>
      <c r="O27" s="57"/>
      <c r="P27" s="59"/>
    </row>
    <row r="28" spans="1:16" x14ac:dyDescent="0.35">
      <c r="A28" s="55" t="str">
        <f>IFERROR(VLOOKUP('INSTALACION EXISTENTE'!$A70,tabla_tipoveh[],3,FALSE),"sin valor seleccionado")</f>
        <v>sin valor seleccionado</v>
      </c>
      <c r="B28" s="56"/>
      <c r="C28" s="57"/>
      <c r="D28" s="57"/>
      <c r="E28" s="57"/>
      <c r="F28" s="57"/>
      <c r="G28" s="57"/>
      <c r="H28" s="59"/>
      <c r="I28" s="58" t="str">
        <f>IFERROR(VLOOKUP('INSTALACION EXISTENTE'!$A70,tabla_tipoveh[],2,FALSE),"sin valor seleccionado")</f>
        <v>sin valor seleccionado</v>
      </c>
      <c r="J28" s="57"/>
      <c r="K28" s="57"/>
      <c r="L28" s="57"/>
      <c r="M28" s="57"/>
      <c r="N28" s="57"/>
      <c r="O28" s="57"/>
      <c r="P28" s="59"/>
    </row>
    <row r="29" spans="1:16" x14ac:dyDescent="0.35">
      <c r="A29" s="55" t="str">
        <f>IFERROR(VLOOKUP('INSTALACION EXISTENTE'!$A71,tabla_tipoveh[],3,FALSE),"sin valor seleccionado")</f>
        <v>sin valor seleccionado</v>
      </c>
      <c r="B29" s="56"/>
      <c r="C29" s="57"/>
      <c r="D29" s="57"/>
      <c r="E29" s="57"/>
      <c r="F29" s="57"/>
      <c r="G29" s="57"/>
      <c r="H29" s="59"/>
      <c r="I29" s="58" t="str">
        <f>IFERROR(VLOOKUP('INSTALACION EXISTENTE'!$A71,tabla_tipoveh[],2,FALSE),"sin valor seleccionado")</f>
        <v>sin valor seleccionado</v>
      </c>
      <c r="J29" s="57"/>
      <c r="K29" s="57"/>
      <c r="L29" s="57"/>
      <c r="M29" s="57"/>
      <c r="N29" s="57"/>
      <c r="O29" s="57"/>
      <c r="P29" s="59"/>
    </row>
    <row r="30" spans="1:16" x14ac:dyDescent="0.35">
      <c r="A30" s="55" t="str">
        <f>IFERROR(VLOOKUP('INSTALACION EXISTENTE'!$A72,tabla_tipoveh[],3,FALSE),"sin valor seleccionado")</f>
        <v>sin valor seleccionado</v>
      </c>
      <c r="B30" s="56"/>
      <c r="C30" s="57"/>
      <c r="D30" s="57"/>
      <c r="E30" s="57"/>
      <c r="F30" s="57"/>
      <c r="G30" s="57"/>
      <c r="H30" s="59"/>
      <c r="I30" s="58" t="str">
        <f>IFERROR(VLOOKUP('INSTALACION EXISTENTE'!$A72,tabla_tipoveh[],2,FALSE),"sin valor seleccionado")</f>
        <v>sin valor seleccionado</v>
      </c>
      <c r="J30" s="57"/>
      <c r="K30" s="57"/>
      <c r="L30" s="57"/>
      <c r="M30" s="57"/>
      <c r="N30" s="57"/>
      <c r="O30" s="57"/>
      <c r="P30" s="59"/>
    </row>
    <row r="31" spans="1:16" x14ac:dyDescent="0.35">
      <c r="A31" s="55" t="str">
        <f>IFERROR(VLOOKUP('INSTALACION EXISTENTE'!$A73,tabla_tipoveh[],3,FALSE),"sin valor seleccionado")</f>
        <v>sin valor seleccionado</v>
      </c>
      <c r="B31" s="56"/>
      <c r="C31" s="57"/>
      <c r="D31" s="57"/>
      <c r="E31" s="57"/>
      <c r="F31" s="57"/>
      <c r="G31" s="57"/>
      <c r="H31" s="59"/>
      <c r="I31" s="58" t="str">
        <f>IFERROR(VLOOKUP('INSTALACION EXISTENTE'!$A73,tabla_tipoveh[],2,FALSE),"sin valor seleccionado")</f>
        <v>sin valor seleccionado</v>
      </c>
      <c r="J31" s="57"/>
      <c r="K31" s="57"/>
      <c r="L31" s="57"/>
      <c r="M31" s="57"/>
      <c r="N31" s="57"/>
      <c r="O31" s="57"/>
      <c r="P31" s="59"/>
    </row>
    <row r="32" spans="1:16" x14ac:dyDescent="0.35">
      <c r="A32" s="55" t="str">
        <f>IFERROR(VLOOKUP('INSTALACION EXISTENTE'!$A74,tabla_tipoveh[],3,FALSE),"sin valor seleccionado")</f>
        <v>sin valor seleccionado</v>
      </c>
      <c r="B32" s="56"/>
      <c r="C32" s="57"/>
      <c r="D32" s="57"/>
      <c r="E32" s="57"/>
      <c r="F32" s="57"/>
      <c r="G32" s="57"/>
      <c r="H32" s="59"/>
      <c r="I32" s="58" t="str">
        <f>IFERROR(VLOOKUP('INSTALACION EXISTENTE'!$A74,tabla_tipoveh[],2,FALSE),"sin valor seleccionado")</f>
        <v>sin valor seleccionado</v>
      </c>
      <c r="J32" s="57"/>
      <c r="K32" s="57"/>
      <c r="L32" s="57"/>
      <c r="M32" s="57"/>
      <c r="N32" s="57"/>
      <c r="O32" s="57"/>
      <c r="P32" s="59"/>
    </row>
    <row r="33" spans="1:16" x14ac:dyDescent="0.35">
      <c r="A33" s="55" t="str">
        <f>IFERROR(VLOOKUP('INSTALACION EXISTENTE'!$A75,tabla_tipoveh[],3,FALSE),"sin valor seleccionado")</f>
        <v>sin valor seleccionado</v>
      </c>
      <c r="B33" s="56"/>
      <c r="C33" s="57"/>
      <c r="D33" s="57"/>
      <c r="E33" s="57"/>
      <c r="F33" s="57"/>
      <c r="G33" s="57"/>
      <c r="H33" s="59"/>
      <c r="I33" s="58" t="str">
        <f>IFERROR(VLOOKUP('INSTALACION EXISTENTE'!$A75,tabla_tipoveh[],2,FALSE),"sin valor seleccionado")</f>
        <v>sin valor seleccionado</v>
      </c>
      <c r="J33" s="57"/>
      <c r="K33" s="57"/>
      <c r="L33" s="57"/>
      <c r="M33" s="57"/>
      <c r="N33" s="57"/>
      <c r="O33" s="57"/>
      <c r="P33" s="59"/>
    </row>
    <row r="34" spans="1:16" x14ac:dyDescent="0.35">
      <c r="A34" s="55" t="str">
        <f>IFERROR(VLOOKUP('INSTALACION EXISTENTE'!$A76,tabla_tipoveh[],3,FALSE),"sin valor seleccionado")</f>
        <v>sin valor seleccionado</v>
      </c>
      <c r="B34" s="56"/>
      <c r="C34" s="57"/>
      <c r="D34" s="57"/>
      <c r="E34" s="57"/>
      <c r="F34" s="57"/>
      <c r="G34" s="57"/>
      <c r="H34" s="59"/>
      <c r="I34" s="58" t="str">
        <f>IFERROR(VLOOKUP('INSTALACION EXISTENTE'!$A76,tabla_tipoveh[],2,FALSE),"sin valor seleccionado")</f>
        <v>sin valor seleccionado</v>
      </c>
      <c r="J34" s="57"/>
      <c r="K34" s="57"/>
      <c r="L34" s="57"/>
      <c r="M34" s="57"/>
      <c r="N34" s="57"/>
      <c r="O34" s="57"/>
      <c r="P34" s="59"/>
    </row>
    <row r="35" spans="1:16" x14ac:dyDescent="0.35">
      <c r="A35" s="55" t="str">
        <f>IFERROR(VLOOKUP('INSTALACION EXISTENTE'!$A77,tabla_tipoveh[],3,FALSE),"sin valor seleccionado")</f>
        <v>sin valor seleccionado</v>
      </c>
      <c r="B35" s="56"/>
      <c r="C35" s="57"/>
      <c r="D35" s="57"/>
      <c r="E35" s="57"/>
      <c r="F35" s="57"/>
      <c r="G35" s="57"/>
      <c r="H35" s="59"/>
      <c r="I35" s="58" t="str">
        <f>IFERROR(VLOOKUP('INSTALACION EXISTENTE'!$A77,tabla_tipoveh[],2,FALSE),"sin valor seleccionado")</f>
        <v>sin valor seleccionado</v>
      </c>
      <c r="J35" s="57"/>
      <c r="K35" s="57"/>
      <c r="L35" s="57"/>
      <c r="M35" s="57"/>
      <c r="N35" s="57"/>
      <c r="O35" s="57"/>
      <c r="P35" s="59"/>
    </row>
    <row r="36" spans="1:16" x14ac:dyDescent="0.35">
      <c r="A36" s="55" t="str">
        <f>IFERROR(VLOOKUP('INSTALACION EXISTENTE'!$A78,tabla_tipoveh[],3,FALSE),"sin valor seleccionado")</f>
        <v>sin valor seleccionado</v>
      </c>
      <c r="B36" s="56"/>
      <c r="C36" s="57"/>
      <c r="D36" s="57"/>
      <c r="E36" s="57"/>
      <c r="F36" s="57"/>
      <c r="G36" s="57"/>
      <c r="H36" s="59"/>
      <c r="I36" s="58" t="str">
        <f>IFERROR(VLOOKUP('INSTALACION EXISTENTE'!$A78,tabla_tipoveh[],2,FALSE),"sin valor seleccionado")</f>
        <v>sin valor seleccionado</v>
      </c>
      <c r="J36" s="57"/>
      <c r="K36" s="57"/>
      <c r="L36" s="57"/>
      <c r="M36" s="57"/>
      <c r="N36" s="57"/>
      <c r="O36" s="57"/>
      <c r="P36" s="59"/>
    </row>
    <row r="37" spans="1:16" x14ac:dyDescent="0.35">
      <c r="A37" s="55" t="str">
        <f>IFERROR(VLOOKUP('INSTALACION EXISTENTE'!$A79,tabla_tipoveh[],3,FALSE),"sin valor seleccionado")</f>
        <v>sin valor seleccionado</v>
      </c>
      <c r="B37" s="56"/>
      <c r="C37" s="57"/>
      <c r="D37" s="57"/>
      <c r="E37" s="57"/>
      <c r="F37" s="57"/>
      <c r="G37" s="57"/>
      <c r="H37" s="59"/>
      <c r="I37" s="58" t="str">
        <f>IFERROR(VLOOKUP('INSTALACION EXISTENTE'!$A79,tabla_tipoveh[],2,FALSE),"sin valor seleccionado")</f>
        <v>sin valor seleccionado</v>
      </c>
      <c r="J37" s="57"/>
      <c r="K37" s="57"/>
      <c r="L37" s="57"/>
      <c r="M37" s="57"/>
      <c r="N37" s="57"/>
      <c r="O37" s="57"/>
      <c r="P37" s="59"/>
    </row>
    <row r="38" spans="1:16" x14ac:dyDescent="0.35">
      <c r="A38" s="55" t="str">
        <f>IFERROR(VLOOKUP('INSTALACION EXISTENTE'!$A80,tabla_tipoveh[],3,FALSE),"sin valor seleccionado")</f>
        <v>sin valor seleccionado</v>
      </c>
      <c r="B38" s="56"/>
      <c r="C38" s="57"/>
      <c r="D38" s="57"/>
      <c r="E38" s="57"/>
      <c r="F38" s="57"/>
      <c r="G38" s="57"/>
      <c r="H38" s="59"/>
      <c r="I38" s="58" t="str">
        <f>IFERROR(VLOOKUP('INSTALACION EXISTENTE'!$A80,tabla_tipoveh[],2,FALSE),"sin valor seleccionado")</f>
        <v>sin valor seleccionado</v>
      </c>
      <c r="J38" s="57"/>
      <c r="K38" s="57"/>
      <c r="L38" s="57"/>
      <c r="M38" s="57"/>
      <c r="N38" s="57"/>
      <c r="O38" s="57"/>
      <c r="P38" s="59"/>
    </row>
    <row r="39" spans="1:16" x14ac:dyDescent="0.35">
      <c r="A39" s="55" t="str">
        <f>IFERROR(VLOOKUP('INSTALACION EXISTENTE'!$A81,tabla_tipoveh[],3,FALSE),"sin valor seleccionado")</f>
        <v>sin valor seleccionado</v>
      </c>
      <c r="B39" s="56"/>
      <c r="C39" s="57"/>
      <c r="D39" s="57"/>
      <c r="E39" s="57"/>
      <c r="F39" s="57"/>
      <c r="G39" s="57"/>
      <c r="H39" s="59"/>
      <c r="I39" s="58" t="str">
        <f>IFERROR(VLOOKUP('INSTALACION EXISTENTE'!$A81,tabla_tipoveh[],2,FALSE),"sin valor seleccionado")</f>
        <v>sin valor seleccionado</v>
      </c>
      <c r="J39" s="57"/>
      <c r="K39" s="57"/>
      <c r="L39" s="57"/>
      <c r="M39" s="57"/>
      <c r="N39" s="57"/>
      <c r="O39" s="57"/>
      <c r="P39" s="59"/>
    </row>
    <row r="40" spans="1:16" x14ac:dyDescent="0.35">
      <c r="A40" s="55" t="str">
        <f>IFERROR(VLOOKUP('INSTALACION EXISTENTE'!$A82,tabla_tipoveh[],3,FALSE),"sin valor seleccionado")</f>
        <v>sin valor seleccionado</v>
      </c>
      <c r="B40" s="56"/>
      <c r="C40" s="57"/>
      <c r="D40" s="57"/>
      <c r="E40" s="57"/>
      <c r="F40" s="57"/>
      <c r="G40" s="57"/>
      <c r="H40" s="59"/>
      <c r="I40" s="58" t="str">
        <f>IFERROR(VLOOKUP('INSTALACION EXISTENTE'!$A82,tabla_tipoveh[],2,FALSE),"sin valor seleccionado")</f>
        <v>sin valor seleccionado</v>
      </c>
      <c r="J40" s="57"/>
      <c r="K40" s="57"/>
      <c r="L40" s="57"/>
      <c r="M40" s="57"/>
      <c r="N40" s="57"/>
      <c r="O40" s="57"/>
      <c r="P40" s="59"/>
    </row>
    <row r="41" spans="1:16" x14ac:dyDescent="0.35">
      <c r="A41" s="55" t="str">
        <f>IFERROR(VLOOKUP('INSTALACION EXISTENTE'!$A83,tabla_tipoveh[],3,FALSE),"sin valor seleccionado")</f>
        <v>sin valor seleccionado</v>
      </c>
      <c r="B41" s="56"/>
      <c r="C41" s="57"/>
      <c r="D41" s="57"/>
      <c r="E41" s="57"/>
      <c r="F41" s="57"/>
      <c r="G41" s="57"/>
      <c r="H41" s="59"/>
      <c r="I41" s="58" t="str">
        <f>IFERROR(VLOOKUP('INSTALACION EXISTENTE'!$A83,tabla_tipoveh[],2,FALSE),"sin valor seleccionado")</f>
        <v>sin valor seleccionado</v>
      </c>
      <c r="J41" s="57"/>
      <c r="K41" s="57"/>
      <c r="L41" s="57"/>
      <c r="M41" s="57"/>
      <c r="N41" s="57"/>
      <c r="O41" s="57"/>
      <c r="P41" s="59"/>
    </row>
    <row r="42" spans="1:16" x14ac:dyDescent="0.35">
      <c r="A42" s="55" t="str">
        <f>IFERROR(VLOOKUP('INSTALACION EXISTENTE'!$A84,tabla_tipoveh[],3,FALSE),"sin valor seleccionado")</f>
        <v>sin valor seleccionado</v>
      </c>
      <c r="B42" s="56"/>
      <c r="C42" s="57"/>
      <c r="D42" s="57"/>
      <c r="E42" s="57"/>
      <c r="F42" s="57"/>
      <c r="G42" s="57"/>
      <c r="H42" s="59"/>
      <c r="I42" s="58" t="str">
        <f>IFERROR(VLOOKUP('INSTALACION EXISTENTE'!$A84,tabla_tipoveh[],2,FALSE),"sin valor seleccionado")</f>
        <v>sin valor seleccionado</v>
      </c>
      <c r="J42" s="57"/>
      <c r="K42" s="57"/>
      <c r="L42" s="57"/>
      <c r="M42" s="57"/>
      <c r="N42" s="57"/>
      <c r="O42" s="57"/>
      <c r="P42" s="59"/>
    </row>
    <row r="43" spans="1:16" x14ac:dyDescent="0.35">
      <c r="A43" s="55" t="str">
        <f>IFERROR(VLOOKUP('INSTALACION EXISTENTE'!$A85,tabla_tipoveh[],3,FALSE),"sin valor seleccionado")</f>
        <v>sin valor seleccionado</v>
      </c>
      <c r="B43" s="56"/>
      <c r="C43" s="57"/>
      <c r="D43" s="57"/>
      <c r="E43" s="57"/>
      <c r="F43" s="57"/>
      <c r="G43" s="57"/>
      <c r="H43" s="59"/>
      <c r="I43" s="58" t="str">
        <f>IFERROR(VLOOKUP('INSTALACION EXISTENTE'!$A85,tabla_tipoveh[],2,FALSE),"sin valor seleccionado")</f>
        <v>sin valor seleccionado</v>
      </c>
      <c r="J43" s="57"/>
      <c r="K43" s="57"/>
      <c r="L43" s="57"/>
      <c r="M43" s="57"/>
      <c r="N43" s="57"/>
      <c r="O43" s="57"/>
      <c r="P43" s="59"/>
    </row>
    <row r="44" spans="1:16" ht="15" thickBot="1" x14ac:dyDescent="0.4">
      <c r="A44" s="60" t="str">
        <f>IFERROR(VLOOKUP('INSTALACION EXISTENTE'!$A86,tabla_tipoveh[],3,FALSE),"sin valor seleccionado")</f>
        <v>sin valor seleccionado</v>
      </c>
      <c r="B44" s="61"/>
      <c r="C44" s="62"/>
      <c r="D44" s="62"/>
      <c r="E44" s="62"/>
      <c r="F44" s="62"/>
      <c r="G44" s="62"/>
      <c r="H44" s="64"/>
      <c r="I44" s="63" t="str">
        <f>IFERROR(VLOOKUP('INSTALACION EXISTENTE'!$A86,tabla_tipoveh[],2,FALSE),"sin valor seleccionado")</f>
        <v>sin valor seleccionado</v>
      </c>
      <c r="J44" s="62"/>
      <c r="K44" s="62"/>
      <c r="L44" s="62"/>
      <c r="M44" s="62"/>
      <c r="N44" s="62"/>
      <c r="O44" s="62"/>
      <c r="P44" s="64"/>
    </row>
  </sheetData>
  <mergeCells count="2">
    <mergeCell ref="A1:H1"/>
    <mergeCell ref="I1:P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1702-88C6-4C9A-9884-E168E0200FDA}">
  <sheetPr codeName="Hoja02">
    <tabColor theme="9"/>
  </sheetPr>
  <dimension ref="A1:N92"/>
  <sheetViews>
    <sheetView workbookViewId="0">
      <selection activeCell="B6" sqref="B6"/>
    </sheetView>
  </sheetViews>
  <sheetFormatPr baseColWidth="10" defaultColWidth="11.453125" defaultRowHeight="14.5" x14ac:dyDescent="0.35"/>
  <cols>
    <col min="1" max="16384" width="11.453125" style="83"/>
  </cols>
  <sheetData>
    <row r="1" spans="1:13" ht="19" thickBot="1" x14ac:dyDescent="0.4">
      <c r="A1" s="28"/>
      <c r="B1" s="6"/>
      <c r="C1" s="6"/>
      <c r="D1" s="6"/>
      <c r="E1" s="197" t="s">
        <v>8</v>
      </c>
      <c r="F1" s="198"/>
      <c r="G1" s="198"/>
      <c r="H1" s="198"/>
      <c r="I1" s="198"/>
      <c r="J1" s="198"/>
      <c r="K1" s="198"/>
      <c r="L1" s="198"/>
      <c r="M1" s="199"/>
    </row>
    <row r="2" spans="1:13" x14ac:dyDescent="0.35">
      <c r="A2" s="7"/>
      <c r="B2" s="8"/>
      <c r="C2" s="8"/>
      <c r="D2" s="8"/>
      <c r="E2" s="200" t="s">
        <v>9</v>
      </c>
      <c r="F2" s="201"/>
      <c r="G2" s="201"/>
      <c r="H2" s="201"/>
      <c r="I2" s="201"/>
      <c r="J2" s="201"/>
      <c r="K2" s="201"/>
      <c r="L2" s="201"/>
      <c r="M2" s="202"/>
    </row>
    <row r="3" spans="1:13" ht="15" thickBot="1" x14ac:dyDescent="0.4">
      <c r="A3" s="9"/>
      <c r="B3" s="10"/>
      <c r="C3" s="10"/>
      <c r="D3" s="10"/>
      <c r="E3" s="203"/>
      <c r="F3" s="204"/>
      <c r="G3" s="204"/>
      <c r="H3" s="204"/>
      <c r="I3" s="204"/>
      <c r="J3" s="204"/>
      <c r="K3" s="204"/>
      <c r="L3" s="204"/>
      <c r="M3" s="205"/>
    </row>
    <row r="4" spans="1:13" ht="15" thickBot="1" x14ac:dyDescent="0.4">
      <c r="A4" s="146" t="s">
        <v>10</v>
      </c>
      <c r="B4" s="147"/>
      <c r="C4" s="147"/>
      <c r="D4" s="147"/>
      <c r="E4" s="147"/>
      <c r="F4" s="147"/>
      <c r="G4" s="147"/>
      <c r="H4" s="147"/>
      <c r="I4" s="147"/>
      <c r="J4" s="147"/>
      <c r="K4" s="147"/>
      <c r="L4" s="147"/>
      <c r="M4" s="148"/>
    </row>
    <row r="5" spans="1:13" ht="15" thickBot="1" x14ac:dyDescent="0.4">
      <c r="A5" s="166" t="s">
        <v>11</v>
      </c>
      <c r="B5" s="167"/>
      <c r="C5" s="167"/>
      <c r="D5" s="167"/>
      <c r="E5" s="167"/>
      <c r="F5" s="167"/>
      <c r="G5" s="167"/>
      <c r="H5" s="167"/>
      <c r="I5" s="167"/>
      <c r="J5" s="167"/>
      <c r="K5" s="167"/>
      <c r="L5" s="167"/>
      <c r="M5" s="168"/>
    </row>
    <row r="6" spans="1:13" ht="15" thickBot="1" x14ac:dyDescent="0.4">
      <c r="A6" s="11" t="s">
        <v>12</v>
      </c>
      <c r="B6" s="108" t="s">
        <v>13</v>
      </c>
      <c r="C6" s="12" t="s">
        <v>14</v>
      </c>
      <c r="D6" s="82" t="str" cm="1">
        <f t="array" ref="D6">INDEX(listades_cifmant,MATCH('INSTALACION NUEVA'!B6,autorell_codmant,0))</f>
        <v>-----</v>
      </c>
      <c r="E6" s="169" t="s">
        <v>15</v>
      </c>
      <c r="F6" s="169"/>
      <c r="G6" s="170" t="str" cm="1">
        <f t="array" ref="G6">INDEX(autorell_nommant,MATCH('INSTALACION NUEVA'!B6,autorell_codmant,0))</f>
        <v>-----</v>
      </c>
      <c r="H6" s="170"/>
      <c r="I6" s="170"/>
      <c r="J6" s="170"/>
      <c r="K6" s="170"/>
      <c r="L6" s="170"/>
      <c r="M6" s="171"/>
    </row>
    <row r="7" spans="1:13" ht="15" thickBot="1" x14ac:dyDescent="0.4">
      <c r="A7" s="84"/>
      <c r="B7" s="84"/>
      <c r="C7" s="84"/>
      <c r="D7" s="84"/>
      <c r="E7" s="84"/>
      <c r="F7" s="84"/>
      <c r="G7" s="84"/>
      <c r="H7" s="84"/>
      <c r="I7" s="84"/>
      <c r="J7" s="84"/>
      <c r="K7" s="84"/>
      <c r="L7" s="84"/>
      <c r="M7" s="84"/>
    </row>
    <row r="8" spans="1:13" ht="15" thickBot="1" x14ac:dyDescent="0.4">
      <c r="A8" s="166" t="s">
        <v>16</v>
      </c>
      <c r="B8" s="167"/>
      <c r="C8" s="167"/>
      <c r="D8" s="167"/>
      <c r="E8" s="167"/>
      <c r="F8" s="167"/>
      <c r="G8" s="167"/>
      <c r="H8" s="167"/>
      <c r="I8" s="167"/>
      <c r="J8" s="167"/>
      <c r="K8" s="167"/>
      <c r="L8" s="167"/>
      <c r="M8" s="168"/>
    </row>
    <row r="9" spans="1:13" ht="15" thickBot="1" x14ac:dyDescent="0.4">
      <c r="A9" s="13" t="s">
        <v>17</v>
      </c>
      <c r="B9" s="103" t="s">
        <v>18</v>
      </c>
      <c r="C9" s="183" t="s">
        <v>19</v>
      </c>
      <c r="D9" s="184"/>
      <c r="E9" s="176"/>
      <c r="F9" s="178"/>
      <c r="G9" s="178"/>
      <c r="H9" s="178"/>
      <c r="I9" s="178"/>
      <c r="J9" s="178"/>
      <c r="K9" s="178"/>
      <c r="L9" s="178"/>
      <c r="M9" s="179"/>
    </row>
    <row r="10" spans="1:13" x14ac:dyDescent="0.35">
      <c r="A10" s="14" t="s">
        <v>20</v>
      </c>
      <c r="B10" s="185"/>
      <c r="C10" s="185"/>
      <c r="D10" s="185"/>
      <c r="E10" s="15" t="s">
        <v>21</v>
      </c>
      <c r="F10" s="110"/>
      <c r="G10" s="15" t="s">
        <v>22</v>
      </c>
      <c r="H10" s="185"/>
      <c r="I10" s="185"/>
      <c r="J10" s="185"/>
      <c r="K10" s="185"/>
      <c r="L10" s="185"/>
      <c r="M10" s="186"/>
    </row>
    <row r="11" spans="1:13" ht="15" thickBot="1" x14ac:dyDescent="0.4">
      <c r="A11" s="17" t="s">
        <v>23</v>
      </c>
      <c r="B11" s="187"/>
      <c r="C11" s="187"/>
      <c r="D11" s="187"/>
      <c r="E11" s="187"/>
      <c r="F11" s="187"/>
      <c r="G11" s="187"/>
      <c r="H11" s="187"/>
      <c r="I11" s="187"/>
      <c r="J11" s="187"/>
      <c r="K11" s="187"/>
      <c r="L11" s="187"/>
      <c r="M11" s="188"/>
    </row>
    <row r="12" spans="1:13" ht="15" thickBot="1" x14ac:dyDescent="0.4">
      <c r="A12" s="84"/>
      <c r="B12" s="84"/>
      <c r="C12" s="84"/>
      <c r="D12" s="84"/>
      <c r="E12" s="84"/>
      <c r="F12" s="84"/>
      <c r="G12" s="84"/>
      <c r="H12" s="84"/>
      <c r="I12" s="84"/>
      <c r="J12" s="84"/>
      <c r="K12" s="84"/>
      <c r="L12" s="84"/>
      <c r="M12" s="84"/>
    </row>
    <row r="13" spans="1:13" ht="15" thickBot="1" x14ac:dyDescent="0.4">
      <c r="A13" s="166" t="s">
        <v>24</v>
      </c>
      <c r="B13" s="167"/>
      <c r="C13" s="167"/>
      <c r="D13" s="167"/>
      <c r="E13" s="167"/>
      <c r="F13" s="167"/>
      <c r="G13" s="167"/>
      <c r="H13" s="167"/>
      <c r="I13" s="167"/>
      <c r="J13" s="167"/>
      <c r="K13" s="167"/>
      <c r="L13" s="167"/>
      <c r="M13" s="168"/>
    </row>
    <row r="14" spans="1:13" x14ac:dyDescent="0.35">
      <c r="A14" s="13" t="s">
        <v>14</v>
      </c>
      <c r="B14" s="176"/>
      <c r="C14" s="177"/>
      <c r="D14" s="174" t="s">
        <v>15</v>
      </c>
      <c r="E14" s="173"/>
      <c r="F14" s="176"/>
      <c r="G14" s="178"/>
      <c r="H14" s="178"/>
      <c r="I14" s="178"/>
      <c r="J14" s="178"/>
      <c r="K14" s="178"/>
      <c r="L14" s="178"/>
      <c r="M14" s="179"/>
    </row>
    <row r="15" spans="1:13" ht="15" thickBot="1" x14ac:dyDescent="0.4">
      <c r="A15" s="142" t="s">
        <v>25</v>
      </c>
      <c r="B15" s="143"/>
      <c r="C15" s="144"/>
      <c r="D15" s="180"/>
      <c r="E15" s="181"/>
      <c r="F15" s="181"/>
      <c r="G15" s="181"/>
      <c r="H15" s="181"/>
      <c r="I15" s="181"/>
      <c r="J15" s="181"/>
      <c r="K15" s="181"/>
      <c r="L15" s="181"/>
      <c r="M15" s="182"/>
    </row>
    <row r="16" spans="1:13" ht="15" thickBot="1" x14ac:dyDescent="0.4">
      <c r="A16" s="85"/>
      <c r="B16" s="85"/>
      <c r="C16" s="85"/>
      <c r="D16" s="85"/>
      <c r="E16" s="85"/>
      <c r="F16" s="85"/>
      <c r="G16" s="85"/>
      <c r="H16" s="85"/>
      <c r="I16" s="85"/>
      <c r="J16" s="85"/>
      <c r="K16" s="85"/>
      <c r="L16" s="85"/>
      <c r="M16" s="85"/>
    </row>
    <row r="17" spans="1:13" ht="15" thickBot="1" x14ac:dyDescent="0.4">
      <c r="A17" s="146" t="s">
        <v>26</v>
      </c>
      <c r="B17" s="147"/>
      <c r="C17" s="147"/>
      <c r="D17" s="147"/>
      <c r="E17" s="147"/>
      <c r="F17" s="147"/>
      <c r="G17" s="147"/>
      <c r="H17" s="147"/>
      <c r="I17" s="147"/>
      <c r="J17" s="147"/>
      <c r="K17" s="147"/>
      <c r="L17" s="147"/>
      <c r="M17" s="148"/>
    </row>
    <row r="18" spans="1:13" x14ac:dyDescent="0.35">
      <c r="A18" s="172" t="s">
        <v>27</v>
      </c>
      <c r="B18" s="173"/>
      <c r="C18" s="18"/>
      <c r="D18" s="78"/>
      <c r="E18" s="174" t="s">
        <v>28</v>
      </c>
      <c r="F18" s="175"/>
      <c r="G18" s="173"/>
      <c r="H18" s="40" t="b">
        <v>0</v>
      </c>
      <c r="I18" s="174" t="s">
        <v>29</v>
      </c>
      <c r="J18" s="175"/>
      <c r="K18" s="175"/>
      <c r="L18" s="173"/>
      <c r="M18" s="41" t="b">
        <v>0</v>
      </c>
    </row>
    <row r="19" spans="1:13" x14ac:dyDescent="0.35">
      <c r="A19" s="139" t="s">
        <v>30</v>
      </c>
      <c r="B19" s="141"/>
      <c r="C19" s="16"/>
      <c r="D19" s="71"/>
      <c r="E19" s="165" t="s">
        <v>31</v>
      </c>
      <c r="F19" s="140"/>
      <c r="G19" s="141"/>
      <c r="H19" s="38" t="b">
        <v>0</v>
      </c>
      <c r="I19" s="165" t="s">
        <v>32</v>
      </c>
      <c r="J19" s="140"/>
      <c r="K19" s="140"/>
      <c r="L19" s="141"/>
      <c r="M19" s="42" t="b">
        <v>0</v>
      </c>
    </row>
    <row r="20" spans="1:13" x14ac:dyDescent="0.35">
      <c r="A20" s="139" t="s">
        <v>33</v>
      </c>
      <c r="B20" s="141"/>
      <c r="C20" s="33"/>
      <c r="D20" s="71"/>
      <c r="E20" s="165" t="s">
        <v>34</v>
      </c>
      <c r="F20" s="140"/>
      <c r="G20" s="141"/>
      <c r="H20" s="38" t="b">
        <v>0</v>
      </c>
      <c r="I20" s="165" t="s">
        <v>35</v>
      </c>
      <c r="J20" s="140"/>
      <c r="K20" s="140"/>
      <c r="L20" s="141"/>
      <c r="M20" s="42" t="b">
        <v>0</v>
      </c>
    </row>
    <row r="21" spans="1:13" x14ac:dyDescent="0.35">
      <c r="A21" s="193" t="s">
        <v>36</v>
      </c>
      <c r="B21" s="194"/>
      <c r="C21" s="38" t="b">
        <v>0</v>
      </c>
      <c r="D21" s="71"/>
      <c r="E21" s="165" t="s">
        <v>37</v>
      </c>
      <c r="F21" s="140"/>
      <c r="G21" s="141"/>
      <c r="H21" s="38" t="b">
        <v>0</v>
      </c>
      <c r="I21" s="165" t="s">
        <v>38</v>
      </c>
      <c r="J21" s="140"/>
      <c r="K21" s="140"/>
      <c r="L21" s="141"/>
      <c r="M21" s="42" t="b">
        <v>0</v>
      </c>
    </row>
    <row r="22" spans="1:13" x14ac:dyDescent="0.35">
      <c r="A22" s="189" t="s">
        <v>39</v>
      </c>
      <c r="B22" s="190"/>
      <c r="C22" s="38" t="b">
        <v>0</v>
      </c>
      <c r="D22" s="71"/>
      <c r="E22" s="165" t="s">
        <v>40</v>
      </c>
      <c r="F22" s="140"/>
      <c r="G22" s="141"/>
      <c r="H22" s="38" t="b">
        <v>0</v>
      </c>
      <c r="I22" s="165" t="s">
        <v>41</v>
      </c>
      <c r="J22" s="140"/>
      <c r="K22" s="140"/>
      <c r="L22" s="141"/>
      <c r="M22" s="42" t="b">
        <v>0</v>
      </c>
    </row>
    <row r="23" spans="1:13" x14ac:dyDescent="0.35">
      <c r="A23" s="191" t="s">
        <v>42</v>
      </c>
      <c r="B23" s="192"/>
      <c r="C23" s="38" t="b">
        <v>0</v>
      </c>
      <c r="D23" s="71"/>
      <c r="E23" s="165" t="s">
        <v>43</v>
      </c>
      <c r="F23" s="140"/>
      <c r="G23" s="141"/>
      <c r="H23" s="38" t="b">
        <v>0</v>
      </c>
      <c r="I23" s="74"/>
      <c r="J23" s="71"/>
      <c r="K23" s="71"/>
      <c r="L23" s="71"/>
      <c r="M23" s="75"/>
    </row>
    <row r="24" spans="1:13" x14ac:dyDescent="0.35">
      <c r="A24" s="139" t="s">
        <v>44</v>
      </c>
      <c r="B24" s="141"/>
      <c r="C24" s="16"/>
      <c r="D24" s="71"/>
      <c r="E24" s="165" t="s">
        <v>45</v>
      </c>
      <c r="F24" s="140"/>
      <c r="G24" s="141"/>
      <c r="H24" s="38" t="b">
        <v>0</v>
      </c>
      <c r="I24" s="71"/>
      <c r="J24" s="71"/>
      <c r="K24" s="165" t="s">
        <v>46</v>
      </c>
      <c r="L24" s="141"/>
      <c r="M24" s="42" t="b">
        <v>0</v>
      </c>
    </row>
    <row r="25" spans="1:13" x14ac:dyDescent="0.35">
      <c r="A25" s="139" t="s">
        <v>47</v>
      </c>
      <c r="B25" s="141"/>
      <c r="C25" s="16"/>
      <c r="D25" s="68"/>
      <c r="E25" s="165" t="s">
        <v>48</v>
      </c>
      <c r="F25" s="140"/>
      <c r="G25" s="141"/>
      <c r="H25" s="38" t="b">
        <v>0</v>
      </c>
      <c r="I25" s="71"/>
      <c r="J25" s="71"/>
      <c r="K25" s="165" t="s">
        <v>49</v>
      </c>
      <c r="L25" s="141"/>
      <c r="M25" s="42" t="b">
        <v>0</v>
      </c>
    </row>
    <row r="26" spans="1:13" x14ac:dyDescent="0.35">
      <c r="A26" s="139" t="s">
        <v>50</v>
      </c>
      <c r="B26" s="141"/>
      <c r="C26" s="38" t="b">
        <v>0</v>
      </c>
      <c r="D26" s="68"/>
      <c r="E26" s="69"/>
      <c r="F26" s="69"/>
      <c r="G26" s="69"/>
      <c r="H26" s="70"/>
      <c r="I26" s="71"/>
      <c r="J26" s="71"/>
      <c r="K26" s="165" t="s">
        <v>51</v>
      </c>
      <c r="L26" s="141"/>
      <c r="M26" s="42" t="b">
        <v>0</v>
      </c>
    </row>
    <row r="27" spans="1:13" x14ac:dyDescent="0.35">
      <c r="A27" s="67"/>
      <c r="B27" s="68"/>
      <c r="C27" s="68"/>
      <c r="D27" s="68"/>
      <c r="E27" s="69"/>
      <c r="F27" s="69"/>
      <c r="G27" s="69"/>
      <c r="H27" s="70"/>
      <c r="I27" s="71"/>
      <c r="J27" s="71"/>
      <c r="K27" s="72"/>
      <c r="L27" s="72"/>
      <c r="M27" s="73"/>
    </row>
    <row r="28" spans="1:13" x14ac:dyDescent="0.35">
      <c r="A28" s="14" t="s">
        <v>52</v>
      </c>
      <c r="B28" s="38" t="b">
        <v>0</v>
      </c>
      <c r="C28" s="15" t="s">
        <v>53</v>
      </c>
      <c r="D28" s="16"/>
      <c r="E28" s="71"/>
      <c r="F28" s="71"/>
      <c r="G28" s="71"/>
      <c r="H28" s="71"/>
      <c r="I28" s="165" t="s">
        <v>54</v>
      </c>
      <c r="J28" s="140"/>
      <c r="K28" s="140"/>
      <c r="L28" s="141"/>
      <c r="M28" s="42" t="b">
        <v>0</v>
      </c>
    </row>
    <row r="29" spans="1:13" x14ac:dyDescent="0.35">
      <c r="A29" s="14" t="s">
        <v>55</v>
      </c>
      <c r="B29" s="38" t="b">
        <v>0</v>
      </c>
      <c r="C29" s="15" t="s">
        <v>53</v>
      </c>
      <c r="D29" s="16"/>
      <c r="E29" s="71"/>
      <c r="F29" s="71"/>
      <c r="G29" s="71"/>
      <c r="H29" s="71"/>
      <c r="I29" s="71"/>
      <c r="J29" s="71"/>
      <c r="K29" s="71"/>
      <c r="L29" s="71"/>
      <c r="M29" s="75"/>
    </row>
    <row r="30" spans="1:13" x14ac:dyDescent="0.35">
      <c r="A30" s="14" t="s">
        <v>56</v>
      </c>
      <c r="B30" s="38" t="b">
        <v>0</v>
      </c>
      <c r="C30" s="15" t="s">
        <v>57</v>
      </c>
      <c r="D30" s="16"/>
      <c r="E30" s="71"/>
      <c r="F30" s="71"/>
      <c r="G30" s="71"/>
      <c r="H30" s="165" t="s">
        <v>58</v>
      </c>
      <c r="I30" s="140"/>
      <c r="J30" s="140"/>
      <c r="K30" s="140"/>
      <c r="L30" s="141"/>
      <c r="M30" s="42" t="b">
        <v>0</v>
      </c>
    </row>
    <row r="31" spans="1:13" x14ac:dyDescent="0.35">
      <c r="A31" s="76"/>
      <c r="B31" s="71"/>
      <c r="C31" s="71"/>
      <c r="D31" s="71"/>
      <c r="E31" s="71"/>
      <c r="F31" s="71"/>
      <c r="G31" s="71"/>
      <c r="H31" s="165" t="s">
        <v>59</v>
      </c>
      <c r="I31" s="140"/>
      <c r="J31" s="140"/>
      <c r="K31" s="140"/>
      <c r="L31" s="141"/>
      <c r="M31" s="42" t="b">
        <v>0</v>
      </c>
    </row>
    <row r="32" spans="1:13" x14ac:dyDescent="0.35">
      <c r="A32" s="139" t="s">
        <v>60</v>
      </c>
      <c r="B32" s="140"/>
      <c r="C32" s="140"/>
      <c r="D32" s="140"/>
      <c r="E32" s="141"/>
      <c r="F32" s="38" t="b">
        <v>0</v>
      </c>
      <c r="G32" s="71"/>
      <c r="H32" s="165" t="s">
        <v>61</v>
      </c>
      <c r="I32" s="140"/>
      <c r="J32" s="140"/>
      <c r="K32" s="140"/>
      <c r="L32" s="141"/>
      <c r="M32" s="42" t="b">
        <v>0</v>
      </c>
    </row>
    <row r="33" spans="1:14" x14ac:dyDescent="0.35">
      <c r="A33" s="139" t="s">
        <v>62</v>
      </c>
      <c r="B33" s="140"/>
      <c r="C33" s="140"/>
      <c r="D33" s="140"/>
      <c r="E33" s="141"/>
      <c r="F33" s="38" t="b">
        <v>0</v>
      </c>
      <c r="G33" s="71"/>
      <c r="H33" s="165" t="s">
        <v>63</v>
      </c>
      <c r="I33" s="140"/>
      <c r="J33" s="140"/>
      <c r="K33" s="140"/>
      <c r="L33" s="141"/>
      <c r="M33" s="42" t="b">
        <v>0</v>
      </c>
    </row>
    <row r="34" spans="1:14" x14ac:dyDescent="0.35">
      <c r="A34" s="139" t="s">
        <v>64</v>
      </c>
      <c r="B34" s="140"/>
      <c r="C34" s="140"/>
      <c r="D34" s="140"/>
      <c r="E34" s="141"/>
      <c r="F34" s="38" t="b">
        <v>0</v>
      </c>
      <c r="G34" s="71"/>
      <c r="H34" s="68"/>
      <c r="I34" s="68"/>
      <c r="J34" s="68"/>
      <c r="K34" s="68"/>
      <c r="L34" s="68"/>
      <c r="M34" s="77"/>
    </row>
    <row r="35" spans="1:14" ht="15" thickBot="1" x14ac:dyDescent="0.4">
      <c r="A35" s="142" t="s">
        <v>65</v>
      </c>
      <c r="B35" s="143"/>
      <c r="C35" s="143"/>
      <c r="D35" s="143"/>
      <c r="E35" s="144"/>
      <c r="F35" s="39" t="b">
        <v>0</v>
      </c>
      <c r="G35" s="79"/>
      <c r="H35" s="145" t="s">
        <v>66</v>
      </c>
      <c r="I35" s="143"/>
      <c r="J35" s="143"/>
      <c r="K35" s="143"/>
      <c r="L35" s="144"/>
      <c r="M35" s="43" t="b">
        <v>0</v>
      </c>
    </row>
    <row r="36" spans="1:14" ht="15" thickBot="1" x14ac:dyDescent="0.4">
      <c r="A36" s="85"/>
      <c r="B36" s="85"/>
      <c r="C36" s="86"/>
      <c r="D36" s="86"/>
      <c r="E36" s="86"/>
      <c r="F36" s="85"/>
      <c r="G36" s="85"/>
      <c r="H36" s="85"/>
      <c r="I36" s="85"/>
      <c r="J36" s="85"/>
      <c r="K36" s="86"/>
      <c r="L36" s="86"/>
      <c r="M36" s="84"/>
    </row>
    <row r="37" spans="1:14" ht="15" thickBot="1" x14ac:dyDescent="0.4">
      <c r="A37" s="146" t="s">
        <v>67</v>
      </c>
      <c r="B37" s="147"/>
      <c r="C37" s="147"/>
      <c r="D37" s="147"/>
      <c r="E37" s="147"/>
      <c r="F37" s="147"/>
      <c r="G37" s="147"/>
      <c r="H37" s="147"/>
      <c r="I37" s="147"/>
      <c r="J37" s="147"/>
      <c r="K37" s="147"/>
      <c r="L37" s="147"/>
      <c r="M37" s="148"/>
    </row>
    <row r="38" spans="1:14" ht="15" thickBot="1" x14ac:dyDescent="0.4">
      <c r="A38" s="158"/>
      <c r="B38" s="159"/>
      <c r="C38" s="159"/>
      <c r="D38" s="159"/>
      <c r="E38" s="159"/>
      <c r="F38" s="159"/>
      <c r="G38" s="159"/>
      <c r="H38" s="159"/>
      <c r="I38" s="159"/>
      <c r="J38" s="159"/>
      <c r="K38" s="159"/>
      <c r="L38" s="159"/>
      <c r="M38" s="160"/>
    </row>
    <row r="39" spans="1:14" ht="15" thickBot="1" x14ac:dyDescent="0.4">
      <c r="A39" s="87"/>
      <c r="B39" s="87"/>
      <c r="C39" s="88"/>
      <c r="D39" s="88"/>
      <c r="E39" s="88"/>
      <c r="F39" s="87"/>
      <c r="G39" s="87"/>
      <c r="H39" s="87"/>
      <c r="I39" s="87"/>
      <c r="J39" s="87"/>
      <c r="K39" s="88"/>
      <c r="L39" s="88"/>
      <c r="M39" s="89"/>
    </row>
    <row r="40" spans="1:14" ht="15" thickBot="1" x14ac:dyDescent="0.4">
      <c r="A40" s="149" t="s">
        <v>68</v>
      </c>
      <c r="B40" s="150"/>
      <c r="C40" s="150"/>
      <c r="D40" s="150"/>
      <c r="E40" s="150"/>
      <c r="F40" s="150"/>
      <c r="G40" s="150"/>
      <c r="H40" s="150"/>
      <c r="I40" s="150"/>
      <c r="J40" s="150"/>
      <c r="K40" s="150"/>
      <c r="L40" s="150"/>
      <c r="M40" s="151"/>
    </row>
    <row r="41" spans="1:14" ht="15" thickBot="1" x14ac:dyDescent="0.4">
      <c r="A41" s="87"/>
      <c r="B41" s="87"/>
      <c r="C41" s="88"/>
      <c r="D41" s="88"/>
      <c r="E41" s="88"/>
      <c r="F41" s="87"/>
      <c r="G41" s="87"/>
      <c r="H41" s="87"/>
      <c r="I41" s="87"/>
      <c r="J41" s="87"/>
      <c r="K41" s="88"/>
      <c r="L41" s="88"/>
      <c r="M41" s="89"/>
    </row>
    <row r="42" spans="1:14" ht="15" thickBot="1" x14ac:dyDescent="0.4">
      <c r="A42" s="146" t="s">
        <v>69</v>
      </c>
      <c r="B42" s="147"/>
      <c r="C42" s="147"/>
      <c r="D42" s="147"/>
      <c r="E42" s="147"/>
      <c r="F42" s="147"/>
      <c r="G42" s="147"/>
      <c r="H42" s="147"/>
      <c r="I42" s="147"/>
      <c r="J42" s="147"/>
      <c r="K42" s="147"/>
      <c r="L42" s="147"/>
      <c r="M42" s="148"/>
    </row>
    <row r="43" spans="1:14" ht="15" thickBot="1" x14ac:dyDescent="0.4">
      <c r="A43" s="152" t="s">
        <v>70</v>
      </c>
      <c r="B43" s="153"/>
      <c r="C43" s="152" t="s">
        <v>71</v>
      </c>
      <c r="D43" s="153"/>
      <c r="E43" s="152" t="s">
        <v>72</v>
      </c>
      <c r="F43" s="153"/>
      <c r="G43" s="91" t="s">
        <v>73</v>
      </c>
      <c r="H43" s="152" t="s">
        <v>74</v>
      </c>
      <c r="I43" s="161"/>
      <c r="J43" s="161"/>
      <c r="K43" s="161"/>
      <c r="L43" s="161"/>
      <c r="M43" s="153"/>
    </row>
    <row r="44" spans="1:14" s="92" customFormat="1" x14ac:dyDescent="0.35">
      <c r="A44" s="135"/>
      <c r="B44" s="136"/>
      <c r="C44" s="123"/>
      <c r="D44" s="124"/>
      <c r="E44" s="154"/>
      <c r="F44" s="155"/>
      <c r="G44" s="94"/>
      <c r="H44" s="162"/>
      <c r="I44" s="163"/>
      <c r="J44" s="163"/>
      <c r="K44" s="163"/>
      <c r="L44" s="163"/>
      <c r="M44" s="164"/>
      <c r="N44" s="97" t="str">
        <f ca="1">IF(OR(
    AND(A44&lt;&gt;"", OR(C44="", G44="")),
    AND(C44&lt;&gt;"", ISERROR(MATCH(C44,INDIRECT('HOJA AUXILIAR 1'!A2),0))),
        AND(A44="", OR(C44&lt;&gt;"", E44&lt;&gt;"", G44&lt;&gt;""))
), "⚠️ Revisar los datos introducidos", "")</f>
        <v/>
      </c>
    </row>
    <row r="45" spans="1:14" s="92" customFormat="1" x14ac:dyDescent="0.35">
      <c r="A45" s="135"/>
      <c r="B45" s="136"/>
      <c r="C45" s="123"/>
      <c r="D45" s="124"/>
      <c r="E45" s="156"/>
      <c r="F45" s="157"/>
      <c r="G45" s="95"/>
      <c r="H45" s="127"/>
      <c r="I45" s="128"/>
      <c r="J45" s="128"/>
      <c r="K45" s="128"/>
      <c r="L45" s="128"/>
      <c r="M45" s="129"/>
      <c r="N45" s="97" t="str">
        <f ca="1">IF(OR(
    AND(A45&lt;&gt;"", OR(C45="", G45="")),
    AND(C45&lt;&gt;"", ISERROR(MATCH(C45,INDIRECT('HOJA AUXILIAR 1'!A3),0))),
        AND(A45="", OR(C45&lt;&gt;"", E45&lt;&gt;"", G45&lt;&gt;""))
), "⚠️ Revisar los datos introducidos", "")</f>
        <v/>
      </c>
    </row>
    <row r="46" spans="1:14" s="92" customFormat="1" x14ac:dyDescent="0.35">
      <c r="A46" s="135"/>
      <c r="B46" s="136"/>
      <c r="C46" s="123"/>
      <c r="D46" s="124"/>
      <c r="E46" s="121"/>
      <c r="F46" s="122"/>
      <c r="G46" s="95"/>
      <c r="H46" s="127"/>
      <c r="I46" s="128"/>
      <c r="J46" s="128"/>
      <c r="K46" s="128"/>
      <c r="L46" s="128"/>
      <c r="M46" s="129"/>
      <c r="N46" s="97" t="str">
        <f ca="1">IF(OR(
    AND(A46&lt;&gt;"", OR(C46="", G46="")),
    AND(C46&lt;&gt;"", ISERROR(MATCH(C46,INDIRECT('HOJA AUXILIAR 1'!A4),0))),
        AND(A46="", OR(C46&lt;&gt;"", E46&lt;&gt;"", G46&lt;&gt;""))
), "⚠️ Revisar los datos introducidos", "")</f>
        <v/>
      </c>
    </row>
    <row r="47" spans="1:14" s="92" customFormat="1" x14ac:dyDescent="0.35">
      <c r="A47" s="135"/>
      <c r="B47" s="136"/>
      <c r="C47" s="123"/>
      <c r="D47" s="124"/>
      <c r="E47" s="121"/>
      <c r="F47" s="122"/>
      <c r="G47" s="95"/>
      <c r="H47" s="127"/>
      <c r="I47" s="128"/>
      <c r="J47" s="128"/>
      <c r="K47" s="128"/>
      <c r="L47" s="128"/>
      <c r="M47" s="129"/>
      <c r="N47" s="97" t="str">
        <f ca="1">IF(OR(
    AND(A47&lt;&gt;"", OR(C47="", G47="")),
    AND(C47&lt;&gt;"", ISERROR(MATCH(C47,INDIRECT('HOJA AUXILIAR 1'!A5),0))),
        AND(A47="", OR(C47&lt;&gt;"", E47&lt;&gt;"", G47&lt;&gt;""))
), "⚠️ Revisar los datos introducidos", "")</f>
        <v/>
      </c>
    </row>
    <row r="48" spans="1:14" s="92" customFormat="1" x14ac:dyDescent="0.35">
      <c r="A48" s="135"/>
      <c r="B48" s="136"/>
      <c r="C48" s="123"/>
      <c r="D48" s="124"/>
      <c r="E48" s="121"/>
      <c r="F48" s="122"/>
      <c r="G48" s="95"/>
      <c r="H48" s="127"/>
      <c r="I48" s="128"/>
      <c r="J48" s="128"/>
      <c r="K48" s="128"/>
      <c r="L48" s="128"/>
      <c r="M48" s="129"/>
      <c r="N48" s="97" t="str">
        <f ca="1">IF(OR(
    AND(A48&lt;&gt;"", OR(C48="", G48="")),
    AND(C48&lt;&gt;"", ISERROR(MATCH(C48,INDIRECT('HOJA AUXILIAR 1'!A6),0))),
        AND(A48="", OR(C48&lt;&gt;"", E48&lt;&gt;"", G48&lt;&gt;""))
), "⚠️ Revisar los datos introducidos", "")</f>
        <v/>
      </c>
    </row>
    <row r="49" spans="1:14" s="92" customFormat="1" x14ac:dyDescent="0.35">
      <c r="A49" s="135"/>
      <c r="B49" s="136"/>
      <c r="C49" s="123"/>
      <c r="D49" s="124"/>
      <c r="E49" s="121"/>
      <c r="F49" s="122"/>
      <c r="G49" s="95"/>
      <c r="H49" s="127"/>
      <c r="I49" s="128"/>
      <c r="J49" s="128"/>
      <c r="K49" s="128"/>
      <c r="L49" s="128"/>
      <c r="M49" s="129"/>
      <c r="N49" s="97" t="str">
        <f ca="1">IF(OR(
    AND(A49&lt;&gt;"", OR(C49="", G49="")),
    AND(C49&lt;&gt;"", ISERROR(MATCH(C49,INDIRECT('HOJA AUXILIAR 1'!A7),0))),
        AND(A49="", OR(C49&lt;&gt;"", E49&lt;&gt;"", G49&lt;&gt;""))
), "⚠️ Revisar los datos introducidos", "")</f>
        <v/>
      </c>
    </row>
    <row r="50" spans="1:14" s="92" customFormat="1" x14ac:dyDescent="0.35">
      <c r="A50" s="135"/>
      <c r="B50" s="136"/>
      <c r="C50" s="123"/>
      <c r="D50" s="124"/>
      <c r="E50" s="121"/>
      <c r="F50" s="122"/>
      <c r="G50" s="95"/>
      <c r="H50" s="127"/>
      <c r="I50" s="128"/>
      <c r="J50" s="128"/>
      <c r="K50" s="128"/>
      <c r="L50" s="128"/>
      <c r="M50" s="129"/>
      <c r="N50" s="97" t="str">
        <f ca="1">IF(OR(
    AND(A50&lt;&gt;"", OR(C50="", G50="")),
    AND(C50&lt;&gt;"", ISERROR(MATCH(C50,INDIRECT('HOJA AUXILIAR 1'!A8),0))),
        AND(A50="", OR(C50&lt;&gt;"", E50&lt;&gt;"", G50&lt;&gt;""))
), "⚠️ Revisar los datos introducidos", "")</f>
        <v/>
      </c>
    </row>
    <row r="51" spans="1:14" s="92" customFormat="1" x14ac:dyDescent="0.35">
      <c r="A51" s="135"/>
      <c r="B51" s="136"/>
      <c r="C51" s="123"/>
      <c r="D51" s="124"/>
      <c r="E51" s="121"/>
      <c r="F51" s="122"/>
      <c r="G51" s="95"/>
      <c r="H51" s="127"/>
      <c r="I51" s="128"/>
      <c r="J51" s="128"/>
      <c r="K51" s="128"/>
      <c r="L51" s="128"/>
      <c r="M51" s="129"/>
      <c r="N51" s="97" t="str">
        <f ca="1">IF(OR(
    AND(A51&lt;&gt;"", OR(C51="", G51="")),
    AND(C51&lt;&gt;"", ISERROR(MATCH(C51,INDIRECT('HOJA AUXILIAR 1'!A9),0))),
        AND(A51="", OR(C51&lt;&gt;"", E51&lt;&gt;"", G51&lt;&gt;""))
), "⚠️ Revisar los datos introducidos", "")</f>
        <v/>
      </c>
    </row>
    <row r="52" spans="1:14" s="92" customFormat="1" x14ac:dyDescent="0.35">
      <c r="A52" s="135"/>
      <c r="B52" s="136"/>
      <c r="C52" s="123"/>
      <c r="D52" s="124"/>
      <c r="E52" s="121"/>
      <c r="F52" s="122"/>
      <c r="G52" s="95"/>
      <c r="H52" s="127"/>
      <c r="I52" s="128"/>
      <c r="J52" s="128"/>
      <c r="K52" s="128"/>
      <c r="L52" s="128"/>
      <c r="M52" s="129"/>
      <c r="N52" s="97" t="str">
        <f ca="1">IF(OR(
    AND(A52&lt;&gt;"", OR(C52="", G52="")),
    AND(C52&lt;&gt;"", ISERROR(MATCH(C52,INDIRECT('HOJA AUXILIAR 1'!A10),0))),
        AND(A52="", OR(C52&lt;&gt;"", E52&lt;&gt;"", G52&lt;&gt;""))
), "⚠️ Revisar los datos introducidos", "")</f>
        <v/>
      </c>
    </row>
    <row r="53" spans="1:14" s="92" customFormat="1" x14ac:dyDescent="0.35">
      <c r="A53" s="135"/>
      <c r="B53" s="136"/>
      <c r="C53" s="123"/>
      <c r="D53" s="124"/>
      <c r="E53" s="121"/>
      <c r="F53" s="122"/>
      <c r="G53" s="95"/>
      <c r="H53" s="127"/>
      <c r="I53" s="128"/>
      <c r="J53" s="128"/>
      <c r="K53" s="128"/>
      <c r="L53" s="128"/>
      <c r="M53" s="129"/>
      <c r="N53" s="97" t="str">
        <f ca="1">IF(OR(
    AND(A53&lt;&gt;"", OR(C53="", G53="")),
    AND(C53&lt;&gt;"", ISERROR(MATCH(C53,INDIRECT('HOJA AUXILIAR 1'!A11),0))),
        AND(A53="", OR(C53&lt;&gt;"", E53&lt;&gt;"", G53&lt;&gt;""))
), "⚠️ Revisar los datos introducidos", "")</f>
        <v/>
      </c>
    </row>
    <row r="54" spans="1:14" s="92" customFormat="1" x14ac:dyDescent="0.35">
      <c r="A54" s="135"/>
      <c r="B54" s="136"/>
      <c r="C54" s="123"/>
      <c r="D54" s="124"/>
      <c r="E54" s="121"/>
      <c r="F54" s="122"/>
      <c r="G54" s="95"/>
      <c r="H54" s="127"/>
      <c r="I54" s="128"/>
      <c r="J54" s="128"/>
      <c r="K54" s="128"/>
      <c r="L54" s="128"/>
      <c r="M54" s="129"/>
      <c r="N54" s="97" t="str">
        <f ca="1">IF(OR(
    AND(A54&lt;&gt;"", OR(C54="", G54="")),
    AND(C54&lt;&gt;"", ISERROR(MATCH(C54,INDIRECT('HOJA AUXILIAR 1'!A12),0))),
        AND(A54="", OR(C54&lt;&gt;"", E54&lt;&gt;"", G54&lt;&gt;""))
), "⚠️ Revisar los datos introducidos", "")</f>
        <v/>
      </c>
    </row>
    <row r="55" spans="1:14" s="92" customFormat="1" x14ac:dyDescent="0.35">
      <c r="A55" s="135"/>
      <c r="B55" s="136"/>
      <c r="C55" s="123"/>
      <c r="D55" s="124"/>
      <c r="E55" s="121"/>
      <c r="F55" s="122"/>
      <c r="G55" s="95"/>
      <c r="H55" s="127"/>
      <c r="I55" s="128"/>
      <c r="J55" s="128"/>
      <c r="K55" s="128"/>
      <c r="L55" s="128"/>
      <c r="M55" s="129"/>
      <c r="N55" s="97" t="str">
        <f ca="1">IF(OR(
    AND(A55&lt;&gt;"", OR(C55="", G55="")),
    AND(C55&lt;&gt;"", ISERROR(MATCH(C55,INDIRECT('HOJA AUXILIAR 1'!A13),0))),
        AND(A55="", OR(C55&lt;&gt;"", E55&lt;&gt;"", G55&lt;&gt;""))
), "⚠️ Revisar los datos introducidos", "")</f>
        <v/>
      </c>
    </row>
    <row r="56" spans="1:14" s="92" customFormat="1" x14ac:dyDescent="0.35">
      <c r="A56" s="135"/>
      <c r="B56" s="136"/>
      <c r="C56" s="123"/>
      <c r="D56" s="124"/>
      <c r="E56" s="121"/>
      <c r="F56" s="122"/>
      <c r="G56" s="95"/>
      <c r="H56" s="127"/>
      <c r="I56" s="128"/>
      <c r="J56" s="128"/>
      <c r="K56" s="128"/>
      <c r="L56" s="128"/>
      <c r="M56" s="129"/>
      <c r="N56" s="97" t="str">
        <f ca="1">IF(OR(
    AND(A56&lt;&gt;"", OR(C56="", G56="")),
    AND(C56&lt;&gt;"", ISERROR(MATCH(C56,INDIRECT('HOJA AUXILIAR 1'!A14),0))),
        AND(A56="", OR(C56&lt;&gt;"", E56&lt;&gt;"", G56&lt;&gt;""))
), "⚠️ Revisar los datos introducidos", "")</f>
        <v/>
      </c>
    </row>
    <row r="57" spans="1:14" s="92" customFormat="1" x14ac:dyDescent="0.35">
      <c r="A57" s="135"/>
      <c r="B57" s="136"/>
      <c r="C57" s="123"/>
      <c r="D57" s="124"/>
      <c r="E57" s="121"/>
      <c r="F57" s="122"/>
      <c r="G57" s="95"/>
      <c r="H57" s="127"/>
      <c r="I57" s="128"/>
      <c r="J57" s="128"/>
      <c r="K57" s="128"/>
      <c r="L57" s="128"/>
      <c r="M57" s="129"/>
      <c r="N57" s="97" t="str">
        <f ca="1">IF(OR(
    AND(A57&lt;&gt;"", OR(C57="", G57="")),
    AND(C57&lt;&gt;"", ISERROR(MATCH(C57,INDIRECT('HOJA AUXILIAR 1'!A15),0))),
        AND(A57="", OR(C57&lt;&gt;"", E57&lt;&gt;"", G57&lt;&gt;""))
), "⚠️ Revisar los datos introducidos", "")</f>
        <v/>
      </c>
    </row>
    <row r="58" spans="1:14" s="92" customFormat="1" x14ac:dyDescent="0.35">
      <c r="A58" s="135"/>
      <c r="B58" s="136"/>
      <c r="C58" s="123"/>
      <c r="D58" s="124"/>
      <c r="E58" s="121"/>
      <c r="F58" s="122"/>
      <c r="G58" s="95"/>
      <c r="H58" s="127"/>
      <c r="I58" s="128"/>
      <c r="J58" s="128"/>
      <c r="K58" s="128"/>
      <c r="L58" s="128"/>
      <c r="M58" s="129"/>
      <c r="N58" s="97" t="str">
        <f ca="1">IF(OR(
    AND(A58&lt;&gt;"", OR(C58="", G58="")),
    AND(C58&lt;&gt;"", ISERROR(MATCH(C58,INDIRECT('HOJA AUXILIAR 1'!A16),0))),
        AND(A58="", OR(C58&lt;&gt;"", E58&lt;&gt;"", G58&lt;&gt;""))
), "⚠️ Revisar los datos introducidos", "")</f>
        <v/>
      </c>
    </row>
    <row r="59" spans="1:14" s="92" customFormat="1" x14ac:dyDescent="0.35">
      <c r="A59" s="135"/>
      <c r="B59" s="136"/>
      <c r="C59" s="123"/>
      <c r="D59" s="124"/>
      <c r="E59" s="121"/>
      <c r="F59" s="122"/>
      <c r="G59" s="95"/>
      <c r="H59" s="127"/>
      <c r="I59" s="128"/>
      <c r="J59" s="128"/>
      <c r="K59" s="128"/>
      <c r="L59" s="128"/>
      <c r="M59" s="129"/>
      <c r="N59" s="97" t="str">
        <f ca="1">IF(OR(
    AND(A59&lt;&gt;"", OR(C59="", G59="")),
    AND(C59&lt;&gt;"", ISERROR(MATCH(C59,INDIRECT('HOJA AUXILIAR 1'!A17),0))),
        AND(A59="", OR(C59&lt;&gt;"", E59&lt;&gt;"", G59&lt;&gt;""))
), "⚠️ Revisar los datos introducidos", "")</f>
        <v/>
      </c>
    </row>
    <row r="60" spans="1:14" s="92" customFormat="1" x14ac:dyDescent="0.35">
      <c r="A60" s="135"/>
      <c r="B60" s="136"/>
      <c r="C60" s="123"/>
      <c r="D60" s="124"/>
      <c r="E60" s="121"/>
      <c r="F60" s="122"/>
      <c r="G60" s="95"/>
      <c r="H60" s="127"/>
      <c r="I60" s="128"/>
      <c r="J60" s="128"/>
      <c r="K60" s="128"/>
      <c r="L60" s="128"/>
      <c r="M60" s="129"/>
      <c r="N60" s="97" t="str">
        <f ca="1">IF(OR(
    AND(A60&lt;&gt;"", OR(C60="", G60="")),
    AND(C60&lt;&gt;"", ISERROR(MATCH(C60,INDIRECT('HOJA AUXILIAR 1'!A18),0))),
        AND(A60="", OR(C60&lt;&gt;"", E60&lt;&gt;"", G60&lt;&gt;""))
), "⚠️ Revisar los datos introducidos", "")</f>
        <v/>
      </c>
    </row>
    <row r="61" spans="1:14" s="92" customFormat="1" x14ac:dyDescent="0.35">
      <c r="A61" s="135"/>
      <c r="B61" s="136"/>
      <c r="C61" s="123"/>
      <c r="D61" s="124"/>
      <c r="E61" s="121"/>
      <c r="F61" s="122"/>
      <c r="G61" s="95"/>
      <c r="H61" s="127"/>
      <c r="I61" s="128"/>
      <c r="J61" s="128"/>
      <c r="K61" s="128"/>
      <c r="L61" s="128"/>
      <c r="M61" s="129"/>
      <c r="N61" s="97" t="str">
        <f ca="1">IF(OR(
    AND(A61&lt;&gt;"", OR(C61="", G61="")),
    AND(C61&lt;&gt;"", ISERROR(MATCH(C61,INDIRECT('HOJA AUXILIAR 1'!A19),0))),
        AND(A61="", OR(C61&lt;&gt;"", E61&lt;&gt;"", G61&lt;&gt;""))
), "⚠️ Revisar los datos introducidos", "")</f>
        <v/>
      </c>
    </row>
    <row r="62" spans="1:14" s="92" customFormat="1" x14ac:dyDescent="0.35">
      <c r="A62" s="135"/>
      <c r="B62" s="136"/>
      <c r="C62" s="123"/>
      <c r="D62" s="124"/>
      <c r="E62" s="121"/>
      <c r="F62" s="122"/>
      <c r="G62" s="95"/>
      <c r="H62" s="127"/>
      <c r="I62" s="128"/>
      <c r="J62" s="128"/>
      <c r="K62" s="128"/>
      <c r="L62" s="128"/>
      <c r="M62" s="129"/>
      <c r="N62" s="97" t="str">
        <f ca="1">IF(OR(
    AND(A62&lt;&gt;"", OR(C62="", G62="")),
    AND(C62&lt;&gt;"", ISERROR(MATCH(C62,INDIRECT('HOJA AUXILIAR 1'!A20),0))),
        AND(A62="", OR(C62&lt;&gt;"", E62&lt;&gt;"", G62&lt;&gt;""))
), "⚠️ Revisar los datos introducidos", "")</f>
        <v/>
      </c>
    </row>
    <row r="63" spans="1:14" s="92" customFormat="1" x14ac:dyDescent="0.35">
      <c r="A63" s="135"/>
      <c r="B63" s="136"/>
      <c r="C63" s="123"/>
      <c r="D63" s="124"/>
      <c r="E63" s="121"/>
      <c r="F63" s="122"/>
      <c r="G63" s="95"/>
      <c r="H63" s="127"/>
      <c r="I63" s="128"/>
      <c r="J63" s="128"/>
      <c r="K63" s="128"/>
      <c r="L63" s="128"/>
      <c r="M63" s="129"/>
      <c r="N63" s="97" t="str">
        <f ca="1">IF(OR(
    AND(A63&lt;&gt;"", OR(C63="", G63="")),
    AND(C63&lt;&gt;"", ISERROR(MATCH(C63,INDIRECT('HOJA AUXILIAR 1'!A21),0))),
        AND(A63="", OR(C63&lt;&gt;"", E63&lt;&gt;"", G63&lt;&gt;""))
), "⚠️ Revisar los datos introducidos", "")</f>
        <v/>
      </c>
    </row>
    <row r="64" spans="1:14" s="92" customFormat="1" x14ac:dyDescent="0.35">
      <c r="A64" s="135"/>
      <c r="B64" s="136"/>
      <c r="C64" s="123"/>
      <c r="D64" s="124"/>
      <c r="E64" s="121"/>
      <c r="F64" s="122"/>
      <c r="G64" s="95"/>
      <c r="H64" s="127"/>
      <c r="I64" s="128"/>
      <c r="J64" s="128"/>
      <c r="K64" s="128"/>
      <c r="L64" s="128"/>
      <c r="M64" s="129"/>
      <c r="N64" s="97" t="str">
        <f ca="1">IF(OR(
    AND(A64&lt;&gt;"", OR(C64="", G64="")),
    AND(C64&lt;&gt;"", ISERROR(MATCH(C64,INDIRECT('HOJA AUXILIAR 1'!A22),0))),
        AND(A64="", OR(C64&lt;&gt;"", E64&lt;&gt;"", G64&lt;&gt;""))
), "⚠️ Revisar los datos introducidos", "")</f>
        <v/>
      </c>
    </row>
    <row r="65" spans="1:14" s="92" customFormat="1" x14ac:dyDescent="0.35">
      <c r="A65" s="135"/>
      <c r="B65" s="136"/>
      <c r="C65" s="123"/>
      <c r="D65" s="124"/>
      <c r="E65" s="121"/>
      <c r="F65" s="122"/>
      <c r="G65" s="95"/>
      <c r="H65" s="127"/>
      <c r="I65" s="128"/>
      <c r="J65" s="128"/>
      <c r="K65" s="128"/>
      <c r="L65" s="128"/>
      <c r="M65" s="129"/>
      <c r="N65" s="97" t="str">
        <f ca="1">IF(OR(
    AND(A65&lt;&gt;"", OR(C65="", G65="")),
    AND(C65&lt;&gt;"", ISERROR(MATCH(C65,INDIRECT('HOJA AUXILIAR 1'!A23),0))),
        AND(A65="", OR(C65&lt;&gt;"", E65&lt;&gt;"", G65&lt;&gt;""))
), "⚠️ Revisar los datos introducidos", "")</f>
        <v/>
      </c>
    </row>
    <row r="66" spans="1:14" s="92" customFormat="1" x14ac:dyDescent="0.35">
      <c r="A66" s="135"/>
      <c r="B66" s="136"/>
      <c r="C66" s="123"/>
      <c r="D66" s="124"/>
      <c r="E66" s="121"/>
      <c r="F66" s="122"/>
      <c r="G66" s="95"/>
      <c r="H66" s="127"/>
      <c r="I66" s="128"/>
      <c r="J66" s="128"/>
      <c r="K66" s="128"/>
      <c r="L66" s="128"/>
      <c r="M66" s="129"/>
      <c r="N66" s="97" t="str">
        <f ca="1">IF(OR(
    AND(A66&lt;&gt;"", OR(C66="", G66="")),
    AND(C66&lt;&gt;"", ISERROR(MATCH(C66,INDIRECT('HOJA AUXILIAR 1'!A24),0))),
        AND(A66="", OR(C66&lt;&gt;"", E66&lt;&gt;"", G66&lt;&gt;""))
), "⚠️ Revisar los datos introducidos", "")</f>
        <v/>
      </c>
    </row>
    <row r="67" spans="1:14" s="92" customFormat="1" x14ac:dyDescent="0.35">
      <c r="A67" s="135"/>
      <c r="B67" s="136"/>
      <c r="C67" s="123"/>
      <c r="D67" s="124"/>
      <c r="E67" s="121"/>
      <c r="F67" s="122"/>
      <c r="G67" s="95"/>
      <c r="H67" s="127"/>
      <c r="I67" s="128"/>
      <c r="J67" s="128"/>
      <c r="K67" s="128"/>
      <c r="L67" s="128"/>
      <c r="M67" s="129"/>
      <c r="N67" s="97" t="str">
        <f ca="1">IF(OR(
    AND(A67&lt;&gt;"", OR(C67="", G67="")),
    AND(C67&lt;&gt;"", ISERROR(MATCH(C67,INDIRECT('HOJA AUXILIAR 1'!A25),0))),
        AND(A67="", OR(C67&lt;&gt;"", E67&lt;&gt;"", G67&lt;&gt;""))
), "⚠️ Revisar los datos introducidos", "")</f>
        <v/>
      </c>
    </row>
    <row r="68" spans="1:14" s="92" customFormat="1" x14ac:dyDescent="0.35">
      <c r="A68" s="135"/>
      <c r="B68" s="136"/>
      <c r="C68" s="123"/>
      <c r="D68" s="124"/>
      <c r="E68" s="121"/>
      <c r="F68" s="122"/>
      <c r="G68" s="95"/>
      <c r="H68" s="127"/>
      <c r="I68" s="128"/>
      <c r="J68" s="128"/>
      <c r="K68" s="128"/>
      <c r="L68" s="128"/>
      <c r="M68" s="129"/>
      <c r="N68" s="97" t="str">
        <f ca="1">IF(OR(
    AND(A68&lt;&gt;"", OR(C68="", G68="")),
    AND(C68&lt;&gt;"", ISERROR(MATCH(C68,INDIRECT('HOJA AUXILIAR 1'!A26),0))),
        AND(A68="", OR(C68&lt;&gt;"", E68&lt;&gt;"", G68&lt;&gt;""))
), "⚠️ Revisar los datos introducidos", "")</f>
        <v/>
      </c>
    </row>
    <row r="69" spans="1:14" s="92" customFormat="1" x14ac:dyDescent="0.35">
      <c r="A69" s="135"/>
      <c r="B69" s="136"/>
      <c r="C69" s="123"/>
      <c r="D69" s="124"/>
      <c r="E69" s="121"/>
      <c r="F69" s="122"/>
      <c r="G69" s="95"/>
      <c r="H69" s="127"/>
      <c r="I69" s="128"/>
      <c r="J69" s="128"/>
      <c r="K69" s="128"/>
      <c r="L69" s="128"/>
      <c r="M69" s="129"/>
      <c r="N69" s="97" t="str">
        <f ca="1">IF(OR(
    AND(A69&lt;&gt;"", OR(C69="", G69="")),
    AND(C69&lt;&gt;"", ISERROR(MATCH(C69,INDIRECT('HOJA AUXILIAR 1'!A27),0))),
        AND(A69="", OR(C69&lt;&gt;"", E69&lt;&gt;"", G69&lt;&gt;""))
), "⚠️ Revisar los datos introducidos", "")</f>
        <v/>
      </c>
    </row>
    <row r="70" spans="1:14" s="92" customFormat="1" x14ac:dyDescent="0.35">
      <c r="A70" s="135"/>
      <c r="B70" s="136"/>
      <c r="C70" s="123"/>
      <c r="D70" s="124"/>
      <c r="E70" s="121"/>
      <c r="F70" s="122"/>
      <c r="G70" s="95"/>
      <c r="H70" s="127"/>
      <c r="I70" s="128"/>
      <c r="J70" s="128"/>
      <c r="K70" s="128"/>
      <c r="L70" s="128"/>
      <c r="M70" s="129"/>
      <c r="N70" s="97" t="str">
        <f ca="1">IF(OR(
    AND(A70&lt;&gt;"", OR(C70="", G70="")),
    AND(C70&lt;&gt;"", ISERROR(MATCH(C70,INDIRECT('HOJA AUXILIAR 1'!A28),0))),
        AND(A70="", OR(C70&lt;&gt;"", E70&lt;&gt;"", G70&lt;&gt;""))
), "⚠️ Revisar los datos introducidos", "")</f>
        <v/>
      </c>
    </row>
    <row r="71" spans="1:14" s="92" customFormat="1" x14ac:dyDescent="0.35">
      <c r="A71" s="135"/>
      <c r="B71" s="136"/>
      <c r="C71" s="123"/>
      <c r="D71" s="124"/>
      <c r="E71" s="121"/>
      <c r="F71" s="122"/>
      <c r="G71" s="95"/>
      <c r="H71" s="127"/>
      <c r="I71" s="128"/>
      <c r="J71" s="128"/>
      <c r="K71" s="128"/>
      <c r="L71" s="128"/>
      <c r="M71" s="129"/>
      <c r="N71" s="97" t="str">
        <f ca="1">IF(OR(
    AND(A71&lt;&gt;"", OR(C71="", G71="")),
    AND(C71&lt;&gt;"", ISERROR(MATCH(C71,INDIRECT('HOJA AUXILIAR 1'!A29),0))),
        AND(A71="", OR(C71&lt;&gt;"", E71&lt;&gt;"", G71&lt;&gt;""))
), "⚠️ Revisar los datos introducidos", "")</f>
        <v/>
      </c>
    </row>
    <row r="72" spans="1:14" s="92" customFormat="1" x14ac:dyDescent="0.35">
      <c r="A72" s="135"/>
      <c r="B72" s="136"/>
      <c r="C72" s="123"/>
      <c r="D72" s="124"/>
      <c r="E72" s="121"/>
      <c r="F72" s="122"/>
      <c r="G72" s="95"/>
      <c r="H72" s="127"/>
      <c r="I72" s="128"/>
      <c r="J72" s="128"/>
      <c r="K72" s="128"/>
      <c r="L72" s="128"/>
      <c r="M72" s="129"/>
      <c r="N72" s="97" t="str">
        <f ca="1">IF(OR(
    AND(A72&lt;&gt;"", OR(C72="", G72="")),
    AND(C72&lt;&gt;"", ISERROR(MATCH(C72,INDIRECT('HOJA AUXILIAR 1'!A30),0))),
        AND(A72="", OR(C72&lt;&gt;"", E72&lt;&gt;"", G72&lt;&gt;""))
), "⚠️ Revisar los datos introducidos", "")</f>
        <v/>
      </c>
    </row>
    <row r="73" spans="1:14" s="92" customFormat="1" x14ac:dyDescent="0.35">
      <c r="A73" s="135"/>
      <c r="B73" s="136"/>
      <c r="C73" s="123"/>
      <c r="D73" s="124"/>
      <c r="E73" s="121"/>
      <c r="F73" s="122"/>
      <c r="G73" s="95"/>
      <c r="H73" s="127"/>
      <c r="I73" s="128"/>
      <c r="J73" s="128"/>
      <c r="K73" s="128"/>
      <c r="L73" s="128"/>
      <c r="M73" s="129"/>
      <c r="N73" s="97" t="str">
        <f ca="1">IF(OR(
    AND(A73&lt;&gt;"", OR(C73="", G73="")),
    AND(C73&lt;&gt;"", ISERROR(MATCH(C73,INDIRECT('HOJA AUXILIAR 1'!A31),0))),
        AND(A73="", OR(C73&lt;&gt;"", E73&lt;&gt;"", G73&lt;&gt;""))
), "⚠️ Revisar los datos introducidos", "")</f>
        <v/>
      </c>
    </row>
    <row r="74" spans="1:14" s="92" customFormat="1" x14ac:dyDescent="0.35">
      <c r="A74" s="135"/>
      <c r="B74" s="136"/>
      <c r="C74" s="123"/>
      <c r="D74" s="124"/>
      <c r="E74" s="121"/>
      <c r="F74" s="122"/>
      <c r="G74" s="95"/>
      <c r="H74" s="127"/>
      <c r="I74" s="128"/>
      <c r="J74" s="128"/>
      <c r="K74" s="128"/>
      <c r="L74" s="128"/>
      <c r="M74" s="129"/>
      <c r="N74" s="97" t="str">
        <f ca="1">IF(OR(
    AND(A74&lt;&gt;"", OR(C74="", G74="")),
    AND(C74&lt;&gt;"", ISERROR(MATCH(C74,INDIRECT('HOJA AUXILIAR 1'!A32),0))),
        AND(A74="", OR(C74&lt;&gt;"", E74&lt;&gt;"", G74&lt;&gt;""))
), "⚠️ Revisar los datos introducidos", "")</f>
        <v/>
      </c>
    </row>
    <row r="75" spans="1:14" s="92" customFormat="1" x14ac:dyDescent="0.35">
      <c r="A75" s="135"/>
      <c r="B75" s="136"/>
      <c r="C75" s="123"/>
      <c r="D75" s="124"/>
      <c r="E75" s="121"/>
      <c r="F75" s="122"/>
      <c r="G75" s="95"/>
      <c r="H75" s="127"/>
      <c r="I75" s="128"/>
      <c r="J75" s="128"/>
      <c r="K75" s="128"/>
      <c r="L75" s="128"/>
      <c r="M75" s="129"/>
      <c r="N75" s="97" t="str">
        <f ca="1">IF(OR(
    AND(A75&lt;&gt;"", OR(C75="", G75="")),
    AND(C75&lt;&gt;"", ISERROR(MATCH(C75,INDIRECT('HOJA AUXILIAR 1'!A33),0))),
        AND(A75="", OR(C75&lt;&gt;"", E75&lt;&gt;"", G75&lt;&gt;""))
), "⚠️ Revisar los datos introducidos", "")</f>
        <v/>
      </c>
    </row>
    <row r="76" spans="1:14" s="92" customFormat="1" x14ac:dyDescent="0.35">
      <c r="A76" s="135"/>
      <c r="B76" s="136"/>
      <c r="C76" s="123"/>
      <c r="D76" s="124"/>
      <c r="E76" s="121"/>
      <c r="F76" s="122"/>
      <c r="G76" s="95"/>
      <c r="H76" s="127"/>
      <c r="I76" s="128"/>
      <c r="J76" s="128"/>
      <c r="K76" s="128"/>
      <c r="L76" s="128"/>
      <c r="M76" s="129"/>
      <c r="N76" s="97" t="str">
        <f ca="1">IF(OR(
    AND(A76&lt;&gt;"", OR(C76="", G76="")),
    AND(C76&lt;&gt;"", ISERROR(MATCH(C76,INDIRECT('HOJA AUXILIAR 1'!A34),0))),
        AND(A76="", OR(C76&lt;&gt;"", E76&lt;&gt;"", G76&lt;&gt;""))
), "⚠️ Revisar los datos introducidos", "")</f>
        <v/>
      </c>
    </row>
    <row r="77" spans="1:14" s="92" customFormat="1" x14ac:dyDescent="0.35">
      <c r="A77" s="135"/>
      <c r="B77" s="136"/>
      <c r="C77" s="123"/>
      <c r="D77" s="124"/>
      <c r="E77" s="121"/>
      <c r="F77" s="122"/>
      <c r="G77" s="95"/>
      <c r="H77" s="127"/>
      <c r="I77" s="128"/>
      <c r="J77" s="128"/>
      <c r="K77" s="128"/>
      <c r="L77" s="128"/>
      <c r="M77" s="129"/>
      <c r="N77" s="97" t="str">
        <f ca="1">IF(OR(
    AND(A77&lt;&gt;"", OR(C77="", G77="")),
    AND(C77&lt;&gt;"", ISERROR(MATCH(C77,INDIRECT('HOJA AUXILIAR 1'!A35),0))),
        AND(A77="", OR(C77&lt;&gt;"", E77&lt;&gt;"", G77&lt;&gt;""))
), "⚠️ Revisar los datos introducidos", "")</f>
        <v/>
      </c>
    </row>
    <row r="78" spans="1:14" s="92" customFormat="1" x14ac:dyDescent="0.35">
      <c r="A78" s="135"/>
      <c r="B78" s="136"/>
      <c r="C78" s="123"/>
      <c r="D78" s="124"/>
      <c r="E78" s="121"/>
      <c r="F78" s="122"/>
      <c r="G78" s="95"/>
      <c r="H78" s="127"/>
      <c r="I78" s="128"/>
      <c r="J78" s="128"/>
      <c r="K78" s="128"/>
      <c r="L78" s="128"/>
      <c r="M78" s="129"/>
      <c r="N78" s="97" t="str">
        <f ca="1">IF(OR(
    AND(A78&lt;&gt;"", OR(C78="", G78="")),
    AND(C78&lt;&gt;"", ISERROR(MATCH(C78,INDIRECT('HOJA AUXILIAR 1'!A36),0))),
        AND(A78="", OR(C78&lt;&gt;"", E78&lt;&gt;"", G78&lt;&gt;""))
), "⚠️ Revisar los datos introducidos", "")</f>
        <v/>
      </c>
    </row>
    <row r="79" spans="1:14" s="92" customFormat="1" x14ac:dyDescent="0.35">
      <c r="A79" s="135"/>
      <c r="B79" s="136"/>
      <c r="C79" s="123"/>
      <c r="D79" s="124"/>
      <c r="E79" s="121"/>
      <c r="F79" s="122"/>
      <c r="G79" s="95"/>
      <c r="H79" s="127"/>
      <c r="I79" s="128"/>
      <c r="J79" s="128"/>
      <c r="K79" s="128"/>
      <c r="L79" s="128"/>
      <c r="M79" s="129"/>
      <c r="N79" s="97" t="str">
        <f ca="1">IF(OR(
    AND(A79&lt;&gt;"", OR(C79="", G79="")),
    AND(C79&lt;&gt;"", ISERROR(MATCH(C79,INDIRECT('HOJA AUXILIAR 1'!A37),0))),
        AND(A79="", OR(C79&lt;&gt;"", E79&lt;&gt;"", G79&lt;&gt;""))
), "⚠️ Revisar los datos introducidos", "")</f>
        <v/>
      </c>
    </row>
    <row r="80" spans="1:14" s="92" customFormat="1" x14ac:dyDescent="0.35">
      <c r="A80" s="135"/>
      <c r="B80" s="136"/>
      <c r="C80" s="123"/>
      <c r="D80" s="124"/>
      <c r="E80" s="121"/>
      <c r="F80" s="122"/>
      <c r="G80" s="95"/>
      <c r="H80" s="127"/>
      <c r="I80" s="128"/>
      <c r="J80" s="128"/>
      <c r="K80" s="128"/>
      <c r="L80" s="128"/>
      <c r="M80" s="129"/>
      <c r="N80" s="97" t="str">
        <f ca="1">IF(OR(
    AND(A80&lt;&gt;"", OR(C80="", G80="")),
    AND(C80&lt;&gt;"", ISERROR(MATCH(C80,INDIRECT('HOJA AUXILIAR 1'!A38),0))),
        AND(A80="", OR(C80&lt;&gt;"", E80&lt;&gt;"", G80&lt;&gt;""))
), "⚠️ Revisar los datos introducidos", "")</f>
        <v/>
      </c>
    </row>
    <row r="81" spans="1:14" s="92" customFormat="1" x14ac:dyDescent="0.35">
      <c r="A81" s="135"/>
      <c r="B81" s="136"/>
      <c r="C81" s="123"/>
      <c r="D81" s="124"/>
      <c r="E81" s="121"/>
      <c r="F81" s="122"/>
      <c r="G81" s="95"/>
      <c r="H81" s="127"/>
      <c r="I81" s="128"/>
      <c r="J81" s="128"/>
      <c r="K81" s="128"/>
      <c r="L81" s="128"/>
      <c r="M81" s="129"/>
      <c r="N81" s="97" t="str">
        <f ca="1">IF(OR(
    AND(A81&lt;&gt;"", OR(C81="", G81="")),
    AND(C81&lt;&gt;"", ISERROR(MATCH(C81,INDIRECT('HOJA AUXILIAR 1'!A39),0))),
        AND(A81="", OR(C81&lt;&gt;"", E81&lt;&gt;"", G81&lt;&gt;""))
), "⚠️ Revisar los datos introducidos", "")</f>
        <v/>
      </c>
    </row>
    <row r="82" spans="1:14" s="92" customFormat="1" x14ac:dyDescent="0.35">
      <c r="A82" s="135"/>
      <c r="B82" s="136"/>
      <c r="C82" s="123"/>
      <c r="D82" s="124"/>
      <c r="E82" s="121"/>
      <c r="F82" s="122"/>
      <c r="G82" s="95"/>
      <c r="H82" s="127"/>
      <c r="I82" s="128"/>
      <c r="J82" s="128"/>
      <c r="K82" s="128"/>
      <c r="L82" s="128"/>
      <c r="M82" s="129"/>
      <c r="N82" s="97" t="str">
        <f ca="1">IF(OR(
    AND(A82&lt;&gt;"", OR(C82="", G82="")),
    AND(C82&lt;&gt;"", ISERROR(MATCH(C82,INDIRECT('HOJA AUXILIAR 1'!A40),0))),
        AND(A82="", OR(C82&lt;&gt;"", E82&lt;&gt;"", G82&lt;&gt;""))
), "⚠️ Revisar los datos introducidos", "")</f>
        <v/>
      </c>
    </row>
    <row r="83" spans="1:14" s="92" customFormat="1" x14ac:dyDescent="0.35">
      <c r="A83" s="135"/>
      <c r="B83" s="136"/>
      <c r="C83" s="123"/>
      <c r="D83" s="124"/>
      <c r="E83" s="121"/>
      <c r="F83" s="122"/>
      <c r="G83" s="95"/>
      <c r="H83" s="127"/>
      <c r="I83" s="128"/>
      <c r="J83" s="128"/>
      <c r="K83" s="128"/>
      <c r="L83" s="128"/>
      <c r="M83" s="129"/>
      <c r="N83" s="97" t="str">
        <f ca="1">IF(OR(
    AND(A83&lt;&gt;"", OR(C83="", G83="")),
    AND(C83&lt;&gt;"", ISERROR(MATCH(C83,INDIRECT('HOJA AUXILIAR 1'!A41),0))),
        AND(A83="", OR(C83&lt;&gt;"", E83&lt;&gt;"", G83&lt;&gt;""))
), "⚠️ Revisar los datos introducidos", "")</f>
        <v/>
      </c>
    </row>
    <row r="84" spans="1:14" s="92" customFormat="1" x14ac:dyDescent="0.35">
      <c r="A84" s="135"/>
      <c r="B84" s="136"/>
      <c r="C84" s="123"/>
      <c r="D84" s="124"/>
      <c r="E84" s="121"/>
      <c r="F84" s="122"/>
      <c r="G84" s="95"/>
      <c r="H84" s="127"/>
      <c r="I84" s="128"/>
      <c r="J84" s="128"/>
      <c r="K84" s="128"/>
      <c r="L84" s="128"/>
      <c r="M84" s="129"/>
      <c r="N84" s="97" t="str">
        <f ca="1">IF(OR(
    AND(A84&lt;&gt;"", OR(C84="", G84="")),
    AND(C84&lt;&gt;"", ISERROR(MATCH(C84,INDIRECT('HOJA AUXILIAR 1'!A42),0))),
        AND(A84="", OR(C84&lt;&gt;"", E84&lt;&gt;"", G84&lt;&gt;""))
), "⚠️ Revisar los datos introducidos", "")</f>
        <v/>
      </c>
    </row>
    <row r="85" spans="1:14" s="92" customFormat="1" x14ac:dyDescent="0.35">
      <c r="A85" s="135"/>
      <c r="B85" s="136"/>
      <c r="C85" s="123"/>
      <c r="D85" s="124"/>
      <c r="E85" s="121"/>
      <c r="F85" s="122"/>
      <c r="G85" s="95"/>
      <c r="H85" s="127"/>
      <c r="I85" s="128"/>
      <c r="J85" s="128"/>
      <c r="K85" s="128"/>
      <c r="L85" s="128"/>
      <c r="M85" s="129"/>
      <c r="N85" s="97" t="str">
        <f ca="1">IF(OR(
    AND(A85&lt;&gt;"", OR(C85="", G85="")),
    AND(C85&lt;&gt;"", ISERROR(MATCH(C85,INDIRECT('HOJA AUXILIAR 1'!A43),0))),
        AND(A85="", OR(C85&lt;&gt;"", E85&lt;&gt;"", G85&lt;&gt;""))
), "⚠️ Revisar los datos introducidos", "")</f>
        <v/>
      </c>
    </row>
    <row r="86" spans="1:14" s="92" customFormat="1" ht="15" thickBot="1" x14ac:dyDescent="0.4">
      <c r="A86" s="137"/>
      <c r="B86" s="138"/>
      <c r="C86" s="133"/>
      <c r="D86" s="134"/>
      <c r="E86" s="125"/>
      <c r="F86" s="126"/>
      <c r="G86" s="96"/>
      <c r="H86" s="130"/>
      <c r="I86" s="131"/>
      <c r="J86" s="131"/>
      <c r="K86" s="131"/>
      <c r="L86" s="131"/>
      <c r="M86" s="132"/>
      <c r="N86" s="97" t="str">
        <f ca="1">IF(OR(
    AND(A86&lt;&gt;"", OR(C86="", G86="")),
    AND(C86&lt;&gt;"", ISERROR(MATCH(C86,INDIRECT('HOJA AUXILIAR 1'!A44),0))),
        AND(A86="", OR(C86&lt;&gt;"", E86&lt;&gt;"", G86&lt;&gt;""))
), "⚠️ Revisar los datos introducidos", "")</f>
        <v/>
      </c>
    </row>
    <row r="87" spans="1:14" ht="15" thickBot="1" x14ac:dyDescent="0.4">
      <c r="A87" s="87"/>
      <c r="B87" s="87"/>
      <c r="C87" s="88"/>
      <c r="D87" s="88"/>
      <c r="E87" s="88"/>
      <c r="F87" s="87"/>
      <c r="G87" s="87"/>
      <c r="H87" s="87"/>
      <c r="I87" s="87"/>
      <c r="J87" s="87"/>
      <c r="K87" s="88"/>
      <c r="L87" s="88"/>
      <c r="M87" s="89"/>
    </row>
    <row r="88" spans="1:14" ht="15" thickBot="1" x14ac:dyDescent="0.4">
      <c r="A88" s="149" t="s">
        <v>75</v>
      </c>
      <c r="B88" s="150"/>
      <c r="C88" s="150"/>
      <c r="D88" s="150"/>
      <c r="E88" s="150"/>
      <c r="F88" s="150"/>
      <c r="G88" s="150"/>
      <c r="H88" s="150"/>
      <c r="I88" s="150"/>
      <c r="J88" s="150"/>
      <c r="K88" s="150"/>
      <c r="L88" s="150"/>
      <c r="M88" s="151"/>
    </row>
    <row r="89" spans="1:14" ht="15" thickBot="1" x14ac:dyDescent="0.4">
      <c r="A89" s="87"/>
      <c r="B89" s="87"/>
      <c r="C89" s="88"/>
      <c r="D89" s="88"/>
      <c r="E89" s="88"/>
      <c r="F89" s="87"/>
      <c r="G89" s="87"/>
      <c r="H89" s="87"/>
      <c r="I89" s="87"/>
      <c r="J89" s="87"/>
      <c r="K89" s="88"/>
      <c r="L89" s="88"/>
      <c r="M89" s="89"/>
    </row>
    <row r="90" spans="1:14" ht="15" thickBot="1" x14ac:dyDescent="0.4">
      <c r="A90" s="195" t="s">
        <v>76</v>
      </c>
      <c r="B90" s="196"/>
      <c r="C90" s="80" t="b">
        <v>0</v>
      </c>
      <c r="D90" s="90"/>
      <c r="E90" s="90"/>
      <c r="F90" s="90"/>
      <c r="G90" s="90"/>
      <c r="H90" s="90"/>
      <c r="I90" s="90"/>
      <c r="J90" s="90"/>
      <c r="K90" s="90"/>
      <c r="L90" s="90"/>
      <c r="M90" s="90"/>
    </row>
    <row r="91" spans="1:14" ht="15" thickBot="1" x14ac:dyDescent="0.4">
      <c r="A91" s="195" t="s">
        <v>77</v>
      </c>
      <c r="B91" s="196"/>
      <c r="C91" s="93"/>
      <c r="D91" s="90"/>
      <c r="E91" s="90"/>
      <c r="F91" s="90"/>
      <c r="G91" s="90"/>
      <c r="H91" s="90"/>
      <c r="I91" s="90"/>
      <c r="J91" s="90"/>
      <c r="K91" s="90"/>
      <c r="L91" s="90"/>
      <c r="M91" s="90"/>
    </row>
    <row r="92" spans="1:14" ht="15" thickBot="1" x14ac:dyDescent="0.4">
      <c r="A92" s="149" t="s">
        <v>78</v>
      </c>
      <c r="B92" s="150"/>
      <c r="C92" s="151"/>
      <c r="D92" s="90"/>
      <c r="E92" s="90"/>
      <c r="F92" s="90"/>
      <c r="G92" s="90"/>
      <c r="H92" s="90"/>
      <c r="I92" s="90"/>
      <c r="J92" s="90"/>
      <c r="K92" s="90"/>
      <c r="L92" s="90"/>
      <c r="M92" s="90"/>
    </row>
  </sheetData>
  <sheetProtection algorithmName="SHA-512" hashValue="onek/vgpygQj+T7iJSAZupTSNvOH2WLs0AZq3dzzWFZxYqyJ0nkuxzXlV1hQACyKSc31XiOWThab+CLfU2kihA==" saltValue="A8K5tXimgUaDVRXn7KDqxg==" spinCount="100000" sheet="1" formatRows="0"/>
  <protectedRanges>
    <protectedRange algorithmName="SHA-512" hashValue="UKKdtZ9xfabfBSaZ2k2MV4MUZFYJSxw29dbZDtP5fqOjcNUyjV3oGTtWLT6oU2ARFAPvTQ8F/cNQWX3TYI9uZg==" saltValue="bWgXSk/QtjNYW520N1QFUg==" spinCount="100000" sqref="B6" name="CODIGO_MANT"/>
  </protectedRanges>
  <mergeCells count="238">
    <mergeCell ref="H74:M74"/>
    <mergeCell ref="H75:M75"/>
    <mergeCell ref="H76:M76"/>
    <mergeCell ref="H77:M77"/>
    <mergeCell ref="H78:M78"/>
    <mergeCell ref="H79:M79"/>
    <mergeCell ref="H80:M80"/>
    <mergeCell ref="H81:M81"/>
    <mergeCell ref="H82:M82"/>
    <mergeCell ref="H52:M52"/>
    <mergeCell ref="H53:M53"/>
    <mergeCell ref="H54:M54"/>
    <mergeCell ref="H55:M55"/>
    <mergeCell ref="H56:M56"/>
    <mergeCell ref="H57:M57"/>
    <mergeCell ref="H58:M58"/>
    <mergeCell ref="H59:M59"/>
    <mergeCell ref="H60:M60"/>
    <mergeCell ref="A92:C92"/>
    <mergeCell ref="A90:B90"/>
    <mergeCell ref="A91:B91"/>
    <mergeCell ref="A88:M88"/>
    <mergeCell ref="E1:M1"/>
    <mergeCell ref="E2:M3"/>
    <mergeCell ref="H67:M67"/>
    <mergeCell ref="H61:M61"/>
    <mergeCell ref="H62:M62"/>
    <mergeCell ref="H63:M63"/>
    <mergeCell ref="H64:M64"/>
    <mergeCell ref="H65:M65"/>
    <mergeCell ref="C57:D57"/>
    <mergeCell ref="E57:F57"/>
    <mergeCell ref="E55:F55"/>
    <mergeCell ref="E56:F56"/>
    <mergeCell ref="E73:F73"/>
    <mergeCell ref="E72:F72"/>
    <mergeCell ref="E63:F63"/>
    <mergeCell ref="E64:F64"/>
    <mergeCell ref="E65:F65"/>
    <mergeCell ref="E67:F67"/>
    <mergeCell ref="E70:F70"/>
    <mergeCell ref="H66:M66"/>
    <mergeCell ref="H68:M68"/>
    <mergeCell ref="H69:M69"/>
    <mergeCell ref="H70:M70"/>
    <mergeCell ref="H71:M71"/>
    <mergeCell ref="H72:M72"/>
    <mergeCell ref="H73:M73"/>
    <mergeCell ref="C72:D72"/>
    <mergeCell ref="C52:D52"/>
    <mergeCell ref="E52:F52"/>
    <mergeCell ref="C53:D53"/>
    <mergeCell ref="E71:F71"/>
    <mergeCell ref="E66:F66"/>
    <mergeCell ref="C54:D54"/>
    <mergeCell ref="E54:F54"/>
    <mergeCell ref="E53:F53"/>
    <mergeCell ref="E58:F58"/>
    <mergeCell ref="E60:F60"/>
    <mergeCell ref="E61:F61"/>
    <mergeCell ref="C58:D58"/>
    <mergeCell ref="E59:F59"/>
    <mergeCell ref="C55:D55"/>
    <mergeCell ref="C56:D56"/>
    <mergeCell ref="C61:D61"/>
    <mergeCell ref="C71:D71"/>
    <mergeCell ref="H46:M46"/>
    <mergeCell ref="H47:M47"/>
    <mergeCell ref="H48:M48"/>
    <mergeCell ref="H49:M49"/>
    <mergeCell ref="H50:M50"/>
    <mergeCell ref="H51:M51"/>
    <mergeCell ref="C9:D9"/>
    <mergeCell ref="E9:M9"/>
    <mergeCell ref="B10:D10"/>
    <mergeCell ref="H10:M10"/>
    <mergeCell ref="B11:M11"/>
    <mergeCell ref="A13:M13"/>
    <mergeCell ref="A22:B22"/>
    <mergeCell ref="E22:G22"/>
    <mergeCell ref="I22:L22"/>
    <mergeCell ref="A23:B23"/>
    <mergeCell ref="E23:G23"/>
    <mergeCell ref="A24:B24"/>
    <mergeCell ref="E24:G24"/>
    <mergeCell ref="K24:L24"/>
    <mergeCell ref="A20:B20"/>
    <mergeCell ref="E20:G20"/>
    <mergeCell ref="I20:L20"/>
    <mergeCell ref="A21:B21"/>
    <mergeCell ref="A4:M4"/>
    <mergeCell ref="A5:M5"/>
    <mergeCell ref="E6:F6"/>
    <mergeCell ref="G6:M6"/>
    <mergeCell ref="A18:B18"/>
    <mergeCell ref="E18:G18"/>
    <mergeCell ref="I18:L18"/>
    <mergeCell ref="A19:B19"/>
    <mergeCell ref="E19:G19"/>
    <mergeCell ref="I19:L19"/>
    <mergeCell ref="B14:C14"/>
    <mergeCell ref="D14:E14"/>
    <mergeCell ref="F14:M14"/>
    <mergeCell ref="A15:C15"/>
    <mergeCell ref="D15:M15"/>
    <mergeCell ref="A17:M17"/>
    <mergeCell ref="A8:M8"/>
    <mergeCell ref="E21:G21"/>
    <mergeCell ref="I21:L21"/>
    <mergeCell ref="H30:L30"/>
    <mergeCell ref="H31:L31"/>
    <mergeCell ref="A32:E32"/>
    <mergeCell ref="H32:L32"/>
    <mergeCell ref="A33:E33"/>
    <mergeCell ref="H33:L33"/>
    <mergeCell ref="A25:B25"/>
    <mergeCell ref="E25:G25"/>
    <mergeCell ref="K25:L25"/>
    <mergeCell ref="A26:B26"/>
    <mergeCell ref="K26:L26"/>
    <mergeCell ref="I28:L28"/>
    <mergeCell ref="A34:E34"/>
    <mergeCell ref="A35:E35"/>
    <mergeCell ref="H35:L35"/>
    <mergeCell ref="A37:M37"/>
    <mergeCell ref="A40:M40"/>
    <mergeCell ref="E43:F43"/>
    <mergeCell ref="E44:F44"/>
    <mergeCell ref="E45:F45"/>
    <mergeCell ref="C43:D43"/>
    <mergeCell ref="C44:D44"/>
    <mergeCell ref="C45:D45"/>
    <mergeCell ref="A38:M38"/>
    <mergeCell ref="A42:M42"/>
    <mergeCell ref="A43:B43"/>
    <mergeCell ref="A44:B44"/>
    <mergeCell ref="A45:B45"/>
    <mergeCell ref="H43:M43"/>
    <mergeCell ref="H44:M44"/>
    <mergeCell ref="H45:M45"/>
    <mergeCell ref="A53:B53"/>
    <mergeCell ref="A54:B54"/>
    <mergeCell ref="A51:B51"/>
    <mergeCell ref="A52:B52"/>
    <mergeCell ref="A49:B49"/>
    <mergeCell ref="A50:B50"/>
    <mergeCell ref="A47:B47"/>
    <mergeCell ref="A48:B48"/>
    <mergeCell ref="E46:F46"/>
    <mergeCell ref="E47:F47"/>
    <mergeCell ref="E48:F48"/>
    <mergeCell ref="C46:D46"/>
    <mergeCell ref="C47:D47"/>
    <mergeCell ref="C48:D48"/>
    <mergeCell ref="A46:B46"/>
    <mergeCell ref="C50:D50"/>
    <mergeCell ref="E50:F50"/>
    <mergeCell ref="E49:F49"/>
    <mergeCell ref="E51:F51"/>
    <mergeCell ref="C51:D51"/>
    <mergeCell ref="C49:D49"/>
    <mergeCell ref="A63:B63"/>
    <mergeCell ref="A64:B64"/>
    <mergeCell ref="A61:B61"/>
    <mergeCell ref="A62:B62"/>
    <mergeCell ref="A59:B59"/>
    <mergeCell ref="A60:B60"/>
    <mergeCell ref="A57:B57"/>
    <mergeCell ref="A58:B58"/>
    <mergeCell ref="A55:B55"/>
    <mergeCell ref="A56:B56"/>
    <mergeCell ref="A73:B73"/>
    <mergeCell ref="A74:B74"/>
    <mergeCell ref="A71:B71"/>
    <mergeCell ref="A72:B72"/>
    <mergeCell ref="A69:B69"/>
    <mergeCell ref="A70:B70"/>
    <mergeCell ref="A67:B67"/>
    <mergeCell ref="A68:B68"/>
    <mergeCell ref="A65:B65"/>
    <mergeCell ref="A66:B66"/>
    <mergeCell ref="A75:B75"/>
    <mergeCell ref="A76:B76"/>
    <mergeCell ref="C75:D75"/>
    <mergeCell ref="E75:F75"/>
    <mergeCell ref="E76:F76"/>
    <mergeCell ref="E77:F77"/>
    <mergeCell ref="E80:F80"/>
    <mergeCell ref="C76:D76"/>
    <mergeCell ref="C77:D77"/>
    <mergeCell ref="E78:F78"/>
    <mergeCell ref="E79:F79"/>
    <mergeCell ref="C78:D78"/>
    <mergeCell ref="A79:B79"/>
    <mergeCell ref="A80:B80"/>
    <mergeCell ref="C79:D79"/>
    <mergeCell ref="C80:D80"/>
    <mergeCell ref="A85:B85"/>
    <mergeCell ref="A86:B86"/>
    <mergeCell ref="A83:B83"/>
    <mergeCell ref="A84:B84"/>
    <mergeCell ref="A81:B81"/>
    <mergeCell ref="A82:B82"/>
    <mergeCell ref="C81:D81"/>
    <mergeCell ref="A77:B77"/>
    <mergeCell ref="A78:B78"/>
    <mergeCell ref="E81:F81"/>
    <mergeCell ref="C85:D85"/>
    <mergeCell ref="E86:F86"/>
    <mergeCell ref="E84:F84"/>
    <mergeCell ref="E85:F85"/>
    <mergeCell ref="E82:F82"/>
    <mergeCell ref="E83:F83"/>
    <mergeCell ref="H83:M83"/>
    <mergeCell ref="H84:M84"/>
    <mergeCell ref="H85:M85"/>
    <mergeCell ref="H86:M86"/>
    <mergeCell ref="C86:D86"/>
    <mergeCell ref="C82:D82"/>
    <mergeCell ref="C84:D84"/>
    <mergeCell ref="C83:D83"/>
    <mergeCell ref="E62:F62"/>
    <mergeCell ref="E68:F68"/>
    <mergeCell ref="E69:F69"/>
    <mergeCell ref="C69:D69"/>
    <mergeCell ref="C65:D65"/>
    <mergeCell ref="E74:F74"/>
    <mergeCell ref="C59:D59"/>
    <mergeCell ref="C63:D63"/>
    <mergeCell ref="C64:D64"/>
    <mergeCell ref="C62:D62"/>
    <mergeCell ref="C68:D68"/>
    <mergeCell ref="C60:D60"/>
    <mergeCell ref="C73:D73"/>
    <mergeCell ref="C74:D74"/>
    <mergeCell ref="C66:D66"/>
    <mergeCell ref="C70:D70"/>
    <mergeCell ref="C67:D67"/>
  </mergeCells>
  <conditionalFormatting sqref="A44:B86">
    <cfRule type="expression" dxfId="16" priority="26">
      <formula>AND(A44="", OR(C44&lt;&gt;"", E44&lt;&gt;"", G44&lt;&gt;""))</formula>
    </cfRule>
  </conditionalFormatting>
  <conditionalFormatting sqref="B9">
    <cfRule type="notContainsText" dxfId="15" priority="1" operator="notContains" text="NUEVO">
      <formula>ISERROR(SEARCH("NUEVO",B9))</formula>
    </cfRule>
  </conditionalFormatting>
  <conditionalFormatting sqref="C44:D86">
    <cfRule type="expression" dxfId="14" priority="7">
      <formula>AND(A44&lt;&gt;"", C44="")</formula>
    </cfRule>
    <cfRule type="expression" dxfId="12" priority="15">
      <formula>AND(A44="", C44&lt;&gt;"")</formula>
    </cfRule>
  </conditionalFormatting>
  <conditionalFormatting sqref="E44:F86">
    <cfRule type="expression" dxfId="11" priority="2">
      <formula>AND(A44&lt;&gt;"", E44="")</formula>
    </cfRule>
    <cfRule type="expression" dxfId="10" priority="3">
      <formula>AND(A44="", E44&lt;&gt;"")</formula>
    </cfRule>
  </conditionalFormatting>
  <conditionalFormatting sqref="G44:H86">
    <cfRule type="expression" dxfId="9" priority="4">
      <formula>AND(A44&lt;&gt;"", G44="")</formula>
    </cfRule>
    <cfRule type="expression" dxfId="8" priority="14">
      <formula>AND(A44="", G44&lt;&gt;"")</formula>
    </cfRule>
  </conditionalFormatting>
  <dataValidations count="47">
    <dataValidation allowBlank="1" showInputMessage="1" showErrorMessage="1" prompt="Si conoce el correo electrónico general o de la persona responsable de la instalación, por favor, póngalo en la casilla de OBSERVACIONES MEDIOS PRODUCTIVOS." sqref="D15:M15" xr:uid="{536D9451-B452-4A11-A70C-F4CC3A802BF0}"/>
    <dataValidation allowBlank="1" showInputMessage="1" showErrorMessage="1" prompt="Seleccione en la lista desplegable el tipo de vehículo." sqref="A43:B43" xr:uid="{9008DAA3-C3CF-4E36-815A-E9BC01FEE5AD}"/>
    <dataValidation allowBlank="1" showInputMessage="1" showErrorMessage="1" prompt="Rellene una sola línea por cada serie o vehículo que vaya a mantener. En caso de necesitar más espacio, rellene otra solicitud con el material que falte por consignar." sqref="A42:M42" xr:uid="{EFE2C5C0-6A72-4177-9C97-709D3D3BF5C7}"/>
    <dataValidation allowBlank="1" showInputMessage="1" showErrorMessage="1" prompt="Marque la casilla solo si va a usar la instalación de granallado para las operaciones de mantenimiento que vaya a realizar, en caso de que la instalación la tenga." sqref="H35:M35" xr:uid="{B7FE6714-13F7-4480-B1A8-FE507AF4AD30}"/>
    <dataValidation allowBlank="1" showInputMessage="1" showErrorMessage="1" prompt="Marque esta casilla si posee un espacio propio en la instalación en donde acopiar repuestos, recambios y componentes." sqref="H33:M33" xr:uid="{B784E42C-720B-4197-9A06-E0897837FFCC}"/>
    <dataValidation allowBlank="1" showInputMessage="1" showErrorMessage="1" prompt="Marque la casilla solo si va a usar bancos para verificar el freno de aire comprimido composiciones para las operaciones de mantenimiento que vaya a realizar, en caso de que la instalación lo tenga." sqref="H32:M32" xr:uid="{52410438-39C4-4134-BB8C-06606FD26D47}"/>
    <dataValidation allowBlank="1" showInputMessage="1" showErrorMessage="1" prompt="Marque la casilla solo si va a usar bancos para verificar el freno de aire comprimido en vehículos aislados para las operaciones de mantenimiento que vaya a realizar, en caso de que la instalación lo tenga." sqref="H31:M31" xr:uid="{A2E55E87-AB3F-49F9-B71E-5BD680656CA9}"/>
    <dataValidation allowBlank="1" showInputMessage="1" showErrorMessage="1" prompt="Marque la casilla solo si va a usar bancos para verificar los componentes de freno para las operaciones de mantenimiento que vaya a realizar, en caso de que la instalación lo tenga." sqref="H30:M30" xr:uid="{A5D162F8-8611-4568-8670-54E033C1825E}"/>
    <dataValidation allowBlank="1" showInputMessage="1" showErrorMessage="1" prompt="En caso de exitir instalaciones para inertizar los vehículos que transportan MM.PP. y van a ser utilizadas para las operaciones de mantenimiento que vaya a realizar, marque esta casilla." sqref="I28:M28" xr:uid="{5A06C8BF-0981-46A1-9EC7-56BB56E02786}"/>
    <dataValidation allowBlank="1" showInputMessage="1" showErrorMessage="1" prompt="Marque esta casilla si las vías electrificadas donde se van a ejecutar las operaciones de mantenimiento tienen seccionadores de catenaria." sqref="K26:M26" xr:uid="{92202CBC-D993-42CB-946D-BB1037003465}"/>
    <dataValidation allowBlank="1" showInputMessage="1" showErrorMessage="1" prompt="Marque esta casilla si las vías que va a utilizar para las operaciones de mantenimiento tienen líneas de vida." sqref="K25:M25" xr:uid="{A90A667C-6F40-4130-9732-14D36E00EE42}"/>
    <dataValidation allowBlank="1" showInputMessage="1" showErrorMessage="1" prompt="Si la instalación posee medios para acceder a los techos del material a manener y va a realizar operaciones en los mismos, marque esta casilla." sqref="K24:M24" xr:uid="{6D1827FE-F01E-4DD1-BC96-D102D8AF9459}"/>
    <dataValidation allowBlank="1" showInputMessage="1" showErrorMessage="1" prompt="En caso de que la instalación tenga extractor de humos y vaya a realizar operaciones de mantenimiento y prueba de motores diésel, marque esta casilla." sqref="I22:M22" xr:uid="{7690483F-6218-42DF-BDF7-168E86624EB6}"/>
    <dataValidation allowBlank="1" showInputMessage="1" showErrorMessage="1" prompt="Marque la casilla solo si va a usar el banco de pruebas para motores diésel para las operaciones de mantenimiento que vaya a realizar, en caso de que la instalación tenga." sqref="I21:M21" xr:uid="{E17D4DED-4488-4AF8-8B63-F6764B202D0A}"/>
    <dataValidation allowBlank="1" showInputMessage="1" showErrorMessage="1" prompt="Marque la casilla solo si va a usar instalaciones de reparación de motores diésel para las operaciones de mantenimiento que vaya a realizar, en caso de que la instalación las tenga." sqref="I20:M20" xr:uid="{5D477244-51F7-4E6C-95B3-BA72A0E939AD}"/>
    <dataValidation allowBlank="1" showInputMessage="1" showErrorMessage="1" prompt="Marque la casilla solo si va a usar el banco de pruebas para motores eléctricos para las operaciones de mantenimiento que vaya a realizar, en caso de que la instalación tenga." sqref="I19:M19" xr:uid="{C4C9435E-6A08-4341-8FEC-599B05D3FD7B}"/>
    <dataValidation allowBlank="1" showInputMessage="1" showErrorMessage="1" prompt="Marque la casilla solo si va a usar instalaciones de reparación de motores eléctricos para las operaciones de mantenimiento que vaya a realizar, en caso de que la instalación las tenga." sqref="I18:M18" xr:uid="{0EB7A2A8-6370-430E-A3FC-66FF28CBC89E}"/>
    <dataValidation allowBlank="1" showInputMessage="1" showErrorMessage="1" prompt="Marque la casilla solo si va a usar el una instalación que cumpla los requisitos para el mantenimiento de rodamientos para las operaciones de mantenimiento que vaya a realizar, en caso de que la instalación la tenga." sqref="E25:H25" xr:uid="{F8EBBF30-DFFC-4FAA-9509-83E09516A5C7}"/>
    <dataValidation allowBlank="1" showInputMessage="1" showErrorMessage="1" prompt="Marque la casilla solo si va a usar el torno para el calado y decalado de rodamientos para las operaciones de mantenimiento que vaya a realizar, en caso de que la instalación la tenga." sqref="E24:H24" xr:uid="{D74AEE80-B9D5-48C2-A414-6A7E32DACA7C}"/>
    <dataValidation allowBlank="1" showInputMessage="1" showErrorMessage="1" prompt="Marque la casilla solo si va a usar el torno para la mecanización de la zona de calado de ejes para las operaciones de mantenimiento que vaya a realizar, en caso de que la instalación la tenga." sqref="E23:H23" xr:uid="{74422D13-1FB4-4038-B855-799C7CA13749}"/>
    <dataValidation allowBlank="1" showInputMessage="1" showErrorMessage="1" prompt="Marque la casilla solo si va a usar el torno para la mecanización de cubos de rueda para las operaciones de mantenimiento que vaya a realizar, en caso de que la instalación la tenga." sqref="E22:H22" xr:uid="{4847B93D-4A89-4BAB-B93F-247EC9194693}"/>
    <dataValidation allowBlank="1" showInputMessage="1" showErrorMessage="1" prompt="Marque la casilla solo si va a usar el torno para la mecanización de manguetas para las operaciones de mantenimiento que vaya a realizar, en caso de que la instalación la tenga." sqref="E21:H21" xr:uid="{A41E0229-460B-4831-BC91-25020D418BCC}"/>
    <dataValidation allowBlank="1" showInputMessage="1" showErrorMessage="1" prompt="Marque la casilla solo si va a usar el torno para la mecanización de ejes para las operaciones de mantenimiento que vaya a realizar, en caso de que la instalación la tenga." sqref="E20:H20" xr:uid="{2A7EBAEF-A8E8-4306-9744-F752F52C4CC5}"/>
    <dataValidation allowBlank="1" showInputMessage="1" showErrorMessage="1" prompt="Marque la casilla solo si va a usar el torno para la mecanización de ruedas para las operaciones de mantenimiento que vaya a realizar, en caso de que la instalación la tenga." sqref="E19:H19" xr:uid="{BDA49C82-43E6-4B16-B2D1-D1748F019EEE}"/>
    <dataValidation allowBlank="1" showInputMessage="1" showErrorMessage="1" prompt="Marque la casilla solo si va a usar el torno de foso para las operaciones de mantenimiento que vaya a realizar, en caso de que la instalación la tenga." sqref="E18:H18" xr:uid="{F7B0445A-C62E-4117-BCC4-4801D683DF9A}"/>
    <dataValidation allowBlank="1" showInputMessage="1" showErrorMessage="1" prompt="Marque la casilla solo si va a utilizar prensa y útil para la verificación de amortiguador hidráulico para las operaciones de mantenimiento que vaya a realizar, en caso de que la instalación la tenga." sqref="A35:F35" xr:uid="{6FFD2493-8E7F-4535-A51E-EF94DC73FD03}"/>
    <dataValidation allowBlank="1" showInputMessage="1" showErrorMessage="1" prompt="Marque la casilla solo si va a usar prensa de y útil para la verificación de muelles de suspensión para las operaciones de mantenimiento que vaya a realizar, en caso de que la instalación la tenga." sqref="A34:F34" xr:uid="{3BF4143A-A0F6-47EF-9638-BD4B1AFA7DE4}"/>
    <dataValidation allowBlank="1" showInputMessage="1" showErrorMessage="1" prompt="Marque la casilla solo si va a usar prensa de calado y decalado de ruedas para las operaciones de mantenimiento que vaya a realizar, en caso de que la instalación la tenga." sqref="A33:F33" xr:uid="{A3E81406-A576-4C81-815F-91C0A8EBD448}"/>
    <dataValidation allowBlank="1" showInputMessage="1" showErrorMessage="1" prompt="Marque la casilla solo si va a utilizar prensa de bogies para las operaciones de mantenimiento que vaya a realizar, en caso de que la instalación la tenga." sqref="A32:F32" xr:uid="{5F13FDC4-54CA-4ACD-AF2F-0A3C4D5F63E0}"/>
    <dataValidation allowBlank="1" showInputMessage="1" showErrorMessage="1" prompt="Si ha marcado la casilla, introduzca el mayor valor del bajabogies que vaya a utilizar. No necesariamente ha de coincidir con el de mayor valor de la instalación." sqref="C30:D30" xr:uid="{BDF601DB-23AB-467D-A7B1-33F3B19C64D2}"/>
    <dataValidation allowBlank="1" showInputMessage="1" showErrorMessage="1" prompt="Si ha marcado la casilla, introduzca solo el valor de la mayor carga que se pueda levantar con los gatos de levante que vaya a utilizar. No necesariamente ha de ser los de mayor carga de la instalación ." sqref="C29:D29" xr:uid="{26B2A33B-5076-4958-8AB0-75077C7564E2}"/>
    <dataValidation allowBlank="1" showInputMessage="1" showErrorMessage="1" prompt="Si ha marcado la casilla, introduzca la carga máxima del puente grúa que tenga el mayor valor y que vaya a utilizar en el mantenimiento. No necesariamente ha de ser el que tenga más capacidad de la instalación." sqref="C28:D28" xr:uid="{633EFBE0-4997-495C-B2C2-701C6581DF21}"/>
    <dataValidation allowBlank="1" showInputMessage="1" showErrorMessage="1" prompt="Marque la casilla si existe vía nivelada para llevar a cabo las operaciones del plan de mantenimiento que así lo exijan." sqref="A26:C26" xr:uid="{2CA55BF9-596A-412D-8C20-600FB67FAD9F}"/>
    <dataValidation allowBlank="1" showInputMessage="1" showErrorMessage="1" prompt="Introduzca el número de vías electrificadas cubiertas de las que va a hacer uso para el mantenimiento. No se consideran las vías que se encuentran fuera de la instalación cubierta o de estacionamiento." sqref="A25:C25" xr:uid="{2BF9F346-025F-40BF-BE0A-1B94E84806AF}"/>
    <dataValidation allowBlank="1" showInputMessage="1" showErrorMessage="1" prompt="Introduzca la longitud máxima de vía cubierta de la instalación de la que va a hacer uso. No se considerán las vías de estacionemiento del exterior de la instalación." sqref="A24:C24" xr:uid="{0760DB85-D002-41DF-A638-6E8CD5236253}"/>
    <dataValidation allowBlank="1" showInputMessage="1" showErrorMessage="1" prompt="Marque únicamente los anchos de vía de la instalación de los que va a hacer uso." sqref="A20:C20" xr:uid="{B7DC0802-537B-442D-9614-D3D3EE86755F}"/>
    <dataValidation allowBlank="1" showInputMessage="1" showErrorMessage="1" prompt="Introduzca el número de vías con foso de las que va a hacer uso." sqref="A19:C19" xr:uid="{F1A7FE1E-0BC3-40A1-A135-3FA62DAE3662}"/>
    <dataValidation allowBlank="1" showInputMessage="1" showErrorMessage="1" prompt="Introduzca el número total de vías de la instalación de las que va a hacer uso, incluidas las que tienen foso. No tiene por qué coincidir con el número total de vías de la instalación." sqref="A18:C18" xr:uid="{D3866B64-C73D-459D-A1F5-C22904F04993}"/>
    <dataValidation type="list" allowBlank="1" showInputMessage="1" showErrorMessage="1" prompt="Si no conoce el código de su empresa, consulte la pestaña MANTENEDORES." sqref="B6" xr:uid="{35ECCC18-5E7E-4C71-BC39-828429CCF250}">
      <formula1>autorell_codmant</formula1>
    </dataValidation>
    <dataValidation allowBlank="1" showInputMessage="1" showErrorMessage="1" prompt="Introduzca la serie correspondiente del tipo de vehículo seleccionado." sqref="C43:D43" xr:uid="{B9EBF6A7-E87D-4DC1-AB70-848AC9D3CAE6}"/>
    <dataValidation type="list" allowBlank="1" showInputMessage="1" showErrorMessage="1" sqref="C91" xr:uid="{D769435A-0D6B-4CB3-B713-94433760F60F}">
      <formula1>listades_equipoauditor</formula1>
    </dataValidation>
    <dataValidation allowBlank="1" showInputMessage="1" showErrorMessage="1" promptTitle="Intervención" prompt="Consultar la hoja de INSTRUCCIONES para más información acerca de los distintos niveles de intervención." sqref="G43" xr:uid="{848FD272-EC60-4968-8D32-024503F615E2}"/>
    <dataValidation type="list" allowBlank="1" showInputMessage="1" showErrorMessage="1" promptTitle="Intervención" prompt="Consultar la hoja de INSTRUCCIONES para más información acerca de los distintos niveles de intervención." sqref="G44" xr:uid="{00401E95-2922-4B8F-8301-53911FE2A6A4}">
      <formula1>listades_intervencion</formula1>
    </dataValidation>
    <dataValidation type="list" allowBlank="1" showInputMessage="1" showErrorMessage="1" promptTitle="intervención" prompt="Consultar la hoja de INSTRUCCIONES para más información acerca de los distintos niveles de intervención." sqref="G45:G86" xr:uid="{8D893ED5-CAF9-4FB0-8972-9435568B4FBB}">
      <formula1>listades_intervencion</formula1>
    </dataValidation>
    <dataValidation allowBlank="1" showInputMessage="1" showErrorMessage="1" promptTitle="Observaciones" prompt="Realice las observaciones que estime oportunas. No tiene limitación de caracteres._x000a_Aunque visualmente solo se muestre este espacio, recuerde que puede desplegar la barra de fórmulas para ver el todo el texto introducido en la celda. " sqref="H43:M86" xr:uid="{35795BE8-8B43-4274-A273-C65275897C60}"/>
    <dataValidation allowBlank="1" showInputMessage="1" showErrorMessage="1" promptTitle="Plan o planes de mantenimiento" prompt="Indique el plan o planes de mantenimiento vigentes para la serie y tipo de vehículo seleccionado. _x000a_Ejemplo: PM111.Ed01.Rev01._x000a__x000a_Si son varios para la misma serie, sepárelos mediante punto y coma ( ; )._x000a_Ejemplo:_x000a_PM111.Ed01.Rev01; PM222. Ed01.Rev02." sqref="E43:F86" xr:uid="{22E65C63-B935-4584-B771-2B9802912556}"/>
    <dataValidation type="list" allowBlank="1" showInputMessage="1" showErrorMessage="1" errorTitle="Tipo de vehículo incorrecto" error="El tipo de vehículo indicado no es correcto. Eliga una de las opciones válidas de la lista desplegable." promptTitle="Tipo de vehículo" prompt="Seleccione en la lista desplegable el tipo de vehículo." sqref="A44:B86" xr:uid="{13AF92D7-5C1C-4263-A2D5-A905F7FBDCF8}">
      <formula1>listades_tipoveh</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13" id="{AA92B477-61F6-494D-AEAA-7DBB9DF44E71}">
            <xm:f>AND(C44&lt;&gt;"", ISERROR(MATCH(C44,INDIRECT('HOJA AUXILIAR 1'!A2),0)))</xm:f>
            <x14:dxf>
              <fill>
                <patternFill>
                  <bgColor rgb="FFFFFF00"/>
                </patternFill>
              </fill>
            </x14:dxf>
          </x14:cfRule>
          <xm:sqref>C44:D86</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Serie no registrada" error="Se procede a insertar una serie no registrada previamente en la lista desplegable." promptTitle="Serie" prompt="Introduzca la serie correspondiente del tipo de vehículo seleccionado._x000a__x000a_Si desea introducir una serie no registrada previamente, puede realizarlo manualmente escribiendo en esta casilla." xr:uid="{3507ADDD-54A4-48AB-B054-E422986C208A}">
          <x14:formula1>
            <xm:f>INDIRECT('HOJA AUXILIAR 1'!$A2)</xm:f>
          </x14:formula1>
          <xm:sqref>C44:D86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60607-A48D-48EF-8CFD-D803626DB374}">
  <sheetPr codeName="Hoja03">
    <tabColor theme="7"/>
  </sheetPr>
  <dimension ref="A1:N92"/>
  <sheetViews>
    <sheetView topLeftCell="A2" workbookViewId="0">
      <selection activeCell="G85" sqref="G85"/>
    </sheetView>
  </sheetViews>
  <sheetFormatPr baseColWidth="10" defaultColWidth="11.453125" defaultRowHeight="14.5" x14ac:dyDescent="0.35"/>
  <cols>
    <col min="1" max="16384" width="11.453125" style="83"/>
  </cols>
  <sheetData>
    <row r="1" spans="1:13" ht="19" thickBot="1" x14ac:dyDescent="0.4">
      <c r="A1" s="28"/>
      <c r="B1" s="6"/>
      <c r="C1" s="6"/>
      <c r="D1" s="6"/>
      <c r="E1" s="197" t="s">
        <v>8</v>
      </c>
      <c r="F1" s="198"/>
      <c r="G1" s="198"/>
      <c r="H1" s="198"/>
      <c r="I1" s="198"/>
      <c r="J1" s="198"/>
      <c r="K1" s="198"/>
      <c r="L1" s="198"/>
      <c r="M1" s="199"/>
    </row>
    <row r="2" spans="1:13" x14ac:dyDescent="0.35">
      <c r="A2" s="7"/>
      <c r="B2" s="8"/>
      <c r="C2" s="8"/>
      <c r="D2" s="8"/>
      <c r="E2" s="206" t="s">
        <v>79</v>
      </c>
      <c r="F2" s="207"/>
      <c r="G2" s="207"/>
      <c r="H2" s="207"/>
      <c r="I2" s="207"/>
      <c r="J2" s="207"/>
      <c r="K2" s="207"/>
      <c r="L2" s="207"/>
      <c r="M2" s="208"/>
    </row>
    <row r="3" spans="1:13" ht="15" thickBot="1" x14ac:dyDescent="0.4">
      <c r="A3" s="9"/>
      <c r="B3" s="10"/>
      <c r="C3" s="10"/>
      <c r="D3" s="10"/>
      <c r="E3" s="209"/>
      <c r="F3" s="210"/>
      <c r="G3" s="210"/>
      <c r="H3" s="210"/>
      <c r="I3" s="210"/>
      <c r="J3" s="210"/>
      <c r="K3" s="210"/>
      <c r="L3" s="210"/>
      <c r="M3" s="211"/>
    </row>
    <row r="4" spans="1:13" ht="15" thickBot="1" x14ac:dyDescent="0.4">
      <c r="A4" s="146" t="s">
        <v>10</v>
      </c>
      <c r="B4" s="147"/>
      <c r="C4" s="147"/>
      <c r="D4" s="147"/>
      <c r="E4" s="147"/>
      <c r="F4" s="147"/>
      <c r="G4" s="147"/>
      <c r="H4" s="147"/>
      <c r="I4" s="147"/>
      <c r="J4" s="147"/>
      <c r="K4" s="147"/>
      <c r="L4" s="147"/>
      <c r="M4" s="148"/>
    </row>
    <row r="5" spans="1:13" ht="15" thickBot="1" x14ac:dyDescent="0.4">
      <c r="A5" s="166" t="s">
        <v>11</v>
      </c>
      <c r="B5" s="167"/>
      <c r="C5" s="167"/>
      <c r="D5" s="167"/>
      <c r="E5" s="167"/>
      <c r="F5" s="167"/>
      <c r="G5" s="167"/>
      <c r="H5" s="167"/>
      <c r="I5" s="167"/>
      <c r="J5" s="167"/>
      <c r="K5" s="167"/>
      <c r="L5" s="167"/>
      <c r="M5" s="168"/>
    </row>
    <row r="6" spans="1:13" ht="15" thickBot="1" x14ac:dyDescent="0.4">
      <c r="A6" s="11" t="s">
        <v>12</v>
      </c>
      <c r="B6" s="108"/>
      <c r="C6" s="12" t="s">
        <v>14</v>
      </c>
      <c r="D6" s="66" t="e" cm="1">
        <f t="array" ref="D6">INDEX(listades_cifmant,MATCH('INSTALACION EXISTENTE'!B6,autorell_codmant,0))</f>
        <v>#N/A</v>
      </c>
      <c r="E6" s="169" t="s">
        <v>15</v>
      </c>
      <c r="F6" s="169"/>
      <c r="G6" s="223" t="e" cm="1">
        <f t="array" ref="G6">INDEX(autorell_nommant,MATCH('INSTALACION EXISTENTE'!B6,autorell_codmant,0))</f>
        <v>#N/A</v>
      </c>
      <c r="H6" s="223"/>
      <c r="I6" s="223"/>
      <c r="J6" s="223"/>
      <c r="K6" s="223"/>
      <c r="L6" s="223"/>
      <c r="M6" s="224"/>
    </row>
    <row r="7" spans="1:13" ht="15" thickBot="1" x14ac:dyDescent="0.4">
      <c r="A7" s="84"/>
      <c r="B7" s="84"/>
      <c r="C7" s="84"/>
      <c r="D7" s="84"/>
      <c r="E7" s="84"/>
      <c r="F7" s="84"/>
      <c r="G7" s="84"/>
      <c r="H7" s="84"/>
      <c r="I7" s="84"/>
      <c r="J7" s="84"/>
      <c r="K7" s="84"/>
      <c r="L7" s="84"/>
      <c r="M7" s="84"/>
    </row>
    <row r="8" spans="1:13" ht="15" thickBot="1" x14ac:dyDescent="0.4">
      <c r="A8" s="166" t="s">
        <v>16</v>
      </c>
      <c r="B8" s="167"/>
      <c r="C8" s="167"/>
      <c r="D8" s="167"/>
      <c r="E8" s="167"/>
      <c r="F8" s="167"/>
      <c r="G8" s="167"/>
      <c r="H8" s="167"/>
      <c r="I8" s="167"/>
      <c r="J8" s="167"/>
      <c r="K8" s="167"/>
      <c r="L8" s="167"/>
      <c r="M8" s="168"/>
    </row>
    <row r="9" spans="1:13" ht="15" thickBot="1" x14ac:dyDescent="0.4">
      <c r="A9" s="13" t="s">
        <v>17</v>
      </c>
      <c r="B9" s="109"/>
      <c r="C9" s="183" t="s">
        <v>19</v>
      </c>
      <c r="D9" s="184"/>
      <c r="E9" s="215" t="e" cm="1">
        <f t="array" ref="E9">INDEX(autorell_nominst,MATCH('INSTALACION EXISTENTE'!B9,listades_codinst,0))</f>
        <v>#N/A</v>
      </c>
      <c r="F9" s="216"/>
      <c r="G9" s="216"/>
      <c r="H9" s="216"/>
      <c r="I9" s="216"/>
      <c r="J9" s="216"/>
      <c r="K9" s="216"/>
      <c r="L9" s="216"/>
      <c r="M9" s="217"/>
    </row>
    <row r="10" spans="1:13" x14ac:dyDescent="0.35">
      <c r="A10" s="14" t="s">
        <v>20</v>
      </c>
      <c r="B10" s="218" t="e" cm="1">
        <f t="array" ref="B10">INDEX(autorell_provinst,MATCH('INSTALACION EXISTENTE'!B9,listades_codinst,0))</f>
        <v>#N/A</v>
      </c>
      <c r="C10" s="218"/>
      <c r="D10" s="218"/>
      <c r="E10" s="15" t="s">
        <v>21</v>
      </c>
      <c r="F10" s="111" t="e" cm="1">
        <f t="array" ref="F10">INDEX(autorell_cpinst,MATCH('INSTALACION EXISTENTE'!B9,listades_codinst,0))</f>
        <v>#N/A</v>
      </c>
      <c r="G10" s="15" t="s">
        <v>22</v>
      </c>
      <c r="H10" s="218" t="e" cm="1">
        <f t="array" ref="H10">INDEX(autorell_provinst,MATCH('INSTALACION EXISTENTE'!B9,listades_codinst,0))</f>
        <v>#N/A</v>
      </c>
      <c r="I10" s="218"/>
      <c r="J10" s="218"/>
      <c r="K10" s="218"/>
      <c r="L10" s="218"/>
      <c r="M10" s="219"/>
    </row>
    <row r="11" spans="1:13" ht="15" thickBot="1" x14ac:dyDescent="0.4">
      <c r="A11" s="17" t="s">
        <v>23</v>
      </c>
      <c r="B11" s="220" t="e" cm="1">
        <f t="array" ref="B11">INDEX(autorell_dirinst,MATCH('INSTALACION EXISTENTE'!B9,listades_codinst,0))</f>
        <v>#N/A</v>
      </c>
      <c r="C11" s="220"/>
      <c r="D11" s="220"/>
      <c r="E11" s="220"/>
      <c r="F11" s="220"/>
      <c r="G11" s="220"/>
      <c r="H11" s="220"/>
      <c r="I11" s="220"/>
      <c r="J11" s="220"/>
      <c r="K11" s="220"/>
      <c r="L11" s="220"/>
      <c r="M11" s="221"/>
    </row>
    <row r="12" spans="1:13" ht="15" thickBot="1" x14ac:dyDescent="0.4">
      <c r="A12" s="84"/>
      <c r="B12" s="84"/>
      <c r="C12" s="84"/>
      <c r="D12" s="84"/>
      <c r="E12" s="84"/>
      <c r="F12" s="84"/>
      <c r="G12" s="84"/>
      <c r="H12" s="84"/>
      <c r="I12" s="84"/>
      <c r="J12" s="84"/>
      <c r="K12" s="84"/>
      <c r="L12" s="84"/>
      <c r="M12" s="84"/>
    </row>
    <row r="13" spans="1:13" ht="15" thickBot="1" x14ac:dyDescent="0.4">
      <c r="A13" s="166" t="s">
        <v>24</v>
      </c>
      <c r="B13" s="167"/>
      <c r="C13" s="167"/>
      <c r="D13" s="167"/>
      <c r="E13" s="167"/>
      <c r="F13" s="167"/>
      <c r="G13" s="167"/>
      <c r="H13" s="167"/>
      <c r="I13" s="167"/>
      <c r="J13" s="167"/>
      <c r="K13" s="167"/>
      <c r="L13" s="167"/>
      <c r="M13" s="168"/>
    </row>
    <row r="14" spans="1:13" x14ac:dyDescent="0.35">
      <c r="A14" s="13" t="s">
        <v>14</v>
      </c>
      <c r="B14" s="215" t="e" cm="1">
        <f t="array" ref="B14">INDEX(listades_cifprop,MATCH('INSTALACION EXISTENTE'!B9,autorell_codinst,0))</f>
        <v>#N/A</v>
      </c>
      <c r="C14" s="222"/>
      <c r="D14" s="174" t="s">
        <v>15</v>
      </c>
      <c r="E14" s="173"/>
      <c r="F14" s="215" t="e" cm="1">
        <f t="array" ref="F14">INDEX(autorell_nomprop,MATCH('INSTALACION EXISTENTE'!B9,autorell_codinst,0))</f>
        <v>#N/A</v>
      </c>
      <c r="G14" s="216"/>
      <c r="H14" s="216"/>
      <c r="I14" s="216"/>
      <c r="J14" s="216"/>
      <c r="K14" s="216"/>
      <c r="L14" s="216"/>
      <c r="M14" s="217"/>
    </row>
    <row r="15" spans="1:13" ht="15" thickBot="1" x14ac:dyDescent="0.4">
      <c r="A15" s="142" t="s">
        <v>25</v>
      </c>
      <c r="B15" s="143"/>
      <c r="C15" s="144"/>
      <c r="D15" s="212" t="e" cm="1">
        <f t="array" ref="D15">INDEX(autorell_correoprop,MATCH('INSTALACION EXISTENTE'!B9,autorell_codinst,0))</f>
        <v>#N/A</v>
      </c>
      <c r="E15" s="213"/>
      <c r="F15" s="213"/>
      <c r="G15" s="213"/>
      <c r="H15" s="213"/>
      <c r="I15" s="213"/>
      <c r="J15" s="213"/>
      <c r="K15" s="213"/>
      <c r="L15" s="213"/>
      <c r="M15" s="214"/>
    </row>
    <row r="16" spans="1:13" ht="15" thickBot="1" x14ac:dyDescent="0.4">
      <c r="A16" s="85"/>
      <c r="B16" s="85"/>
      <c r="C16" s="85"/>
      <c r="D16" s="85"/>
      <c r="E16" s="85"/>
      <c r="F16" s="85"/>
      <c r="G16" s="85"/>
      <c r="H16" s="85"/>
      <c r="I16" s="85"/>
      <c r="J16" s="85"/>
      <c r="K16" s="85"/>
      <c r="L16" s="85"/>
      <c r="M16" s="85"/>
    </row>
    <row r="17" spans="1:13" ht="15" thickBot="1" x14ac:dyDescent="0.4">
      <c r="A17" s="146" t="s">
        <v>26</v>
      </c>
      <c r="B17" s="147"/>
      <c r="C17" s="147"/>
      <c r="D17" s="147"/>
      <c r="E17" s="147"/>
      <c r="F17" s="147"/>
      <c r="G17" s="147"/>
      <c r="H17" s="147"/>
      <c r="I17" s="147"/>
      <c r="J17" s="147"/>
      <c r="K17" s="147"/>
      <c r="L17" s="147"/>
      <c r="M17" s="148"/>
    </row>
    <row r="18" spans="1:13" x14ac:dyDescent="0.35">
      <c r="A18" s="172" t="s">
        <v>27</v>
      </c>
      <c r="B18" s="173"/>
      <c r="C18" s="29"/>
      <c r="D18" s="78"/>
      <c r="E18" s="174" t="s">
        <v>28</v>
      </c>
      <c r="F18" s="175"/>
      <c r="G18" s="173"/>
      <c r="H18" s="34" t="b">
        <v>0</v>
      </c>
      <c r="I18" s="174" t="s">
        <v>29</v>
      </c>
      <c r="J18" s="175"/>
      <c r="K18" s="175"/>
      <c r="L18" s="173"/>
      <c r="M18" s="35" t="b">
        <v>0</v>
      </c>
    </row>
    <row r="19" spans="1:13" x14ac:dyDescent="0.35">
      <c r="A19" s="139" t="s">
        <v>30</v>
      </c>
      <c r="B19" s="141"/>
      <c r="C19" s="30"/>
      <c r="D19" s="71"/>
      <c r="E19" s="165" t="s">
        <v>31</v>
      </c>
      <c r="F19" s="140"/>
      <c r="G19" s="141"/>
      <c r="H19" s="32" t="b">
        <v>0</v>
      </c>
      <c r="I19" s="165" t="s">
        <v>32</v>
      </c>
      <c r="J19" s="140"/>
      <c r="K19" s="140"/>
      <c r="L19" s="141"/>
      <c r="M19" s="36" t="b">
        <v>0</v>
      </c>
    </row>
    <row r="20" spans="1:13" x14ac:dyDescent="0.35">
      <c r="A20" s="139" t="s">
        <v>33</v>
      </c>
      <c r="B20" s="141"/>
      <c r="C20" s="33"/>
      <c r="D20" s="71"/>
      <c r="E20" s="165" t="s">
        <v>34</v>
      </c>
      <c r="F20" s="140"/>
      <c r="G20" s="141"/>
      <c r="H20" s="32" t="b">
        <v>0</v>
      </c>
      <c r="I20" s="165" t="s">
        <v>35</v>
      </c>
      <c r="J20" s="140"/>
      <c r="K20" s="140"/>
      <c r="L20" s="141"/>
      <c r="M20" s="36" t="b">
        <v>0</v>
      </c>
    </row>
    <row r="21" spans="1:13" x14ac:dyDescent="0.35">
      <c r="A21" s="193" t="s">
        <v>36</v>
      </c>
      <c r="B21" s="194"/>
      <c r="C21" s="32" t="b">
        <v>0</v>
      </c>
      <c r="D21" s="71"/>
      <c r="E21" s="165" t="s">
        <v>37</v>
      </c>
      <c r="F21" s="140"/>
      <c r="G21" s="141"/>
      <c r="H21" s="32" t="b">
        <v>0</v>
      </c>
      <c r="I21" s="165" t="s">
        <v>38</v>
      </c>
      <c r="J21" s="140"/>
      <c r="K21" s="140"/>
      <c r="L21" s="141"/>
      <c r="M21" s="36" t="b">
        <v>0</v>
      </c>
    </row>
    <row r="22" spans="1:13" x14ac:dyDescent="0.35">
      <c r="A22" s="189" t="s">
        <v>39</v>
      </c>
      <c r="B22" s="190"/>
      <c r="C22" s="32" t="b">
        <v>0</v>
      </c>
      <c r="D22" s="71"/>
      <c r="E22" s="165" t="s">
        <v>40</v>
      </c>
      <c r="F22" s="140"/>
      <c r="G22" s="141"/>
      <c r="H22" s="32" t="b">
        <v>0</v>
      </c>
      <c r="I22" s="165" t="s">
        <v>41</v>
      </c>
      <c r="J22" s="140"/>
      <c r="K22" s="140"/>
      <c r="L22" s="141"/>
      <c r="M22" s="36" t="b">
        <v>0</v>
      </c>
    </row>
    <row r="23" spans="1:13" x14ac:dyDescent="0.35">
      <c r="A23" s="191" t="s">
        <v>42</v>
      </c>
      <c r="B23" s="192"/>
      <c r="C23" s="32" t="b">
        <v>0</v>
      </c>
      <c r="D23" s="71"/>
      <c r="E23" s="165" t="s">
        <v>43</v>
      </c>
      <c r="F23" s="140"/>
      <c r="G23" s="141"/>
      <c r="H23" s="32" t="b">
        <v>0</v>
      </c>
      <c r="I23" s="74"/>
      <c r="J23" s="71"/>
      <c r="K23" s="71"/>
      <c r="L23" s="71"/>
      <c r="M23" s="75"/>
    </row>
    <row r="24" spans="1:13" x14ac:dyDescent="0.35">
      <c r="A24" s="139" t="s">
        <v>44</v>
      </c>
      <c r="B24" s="141"/>
      <c r="C24" s="30"/>
      <c r="D24" s="71"/>
      <c r="E24" s="165" t="s">
        <v>45</v>
      </c>
      <c r="F24" s="140"/>
      <c r="G24" s="141"/>
      <c r="H24" s="32" t="b">
        <v>0</v>
      </c>
      <c r="I24" s="71"/>
      <c r="J24" s="71"/>
      <c r="K24" s="165" t="s">
        <v>46</v>
      </c>
      <c r="L24" s="141"/>
      <c r="M24" s="36" t="b">
        <v>0</v>
      </c>
    </row>
    <row r="25" spans="1:13" x14ac:dyDescent="0.35">
      <c r="A25" s="139" t="s">
        <v>47</v>
      </c>
      <c r="B25" s="141"/>
      <c r="C25" s="30"/>
      <c r="D25" s="68"/>
      <c r="E25" s="165" t="s">
        <v>48</v>
      </c>
      <c r="F25" s="140"/>
      <c r="G25" s="141"/>
      <c r="H25" s="32" t="b">
        <v>0</v>
      </c>
      <c r="I25" s="71"/>
      <c r="J25" s="71"/>
      <c r="K25" s="165" t="s">
        <v>49</v>
      </c>
      <c r="L25" s="141"/>
      <c r="M25" s="36" t="b">
        <v>0</v>
      </c>
    </row>
    <row r="26" spans="1:13" x14ac:dyDescent="0.35">
      <c r="A26" s="139" t="s">
        <v>50</v>
      </c>
      <c r="B26" s="141"/>
      <c r="C26" s="32" t="b">
        <v>0</v>
      </c>
      <c r="D26" s="68"/>
      <c r="E26" s="69"/>
      <c r="F26" s="69"/>
      <c r="G26" s="69"/>
      <c r="H26" s="70"/>
      <c r="I26" s="71"/>
      <c r="J26" s="71"/>
      <c r="K26" s="165" t="s">
        <v>51</v>
      </c>
      <c r="L26" s="141"/>
      <c r="M26" s="36" t="b">
        <v>0</v>
      </c>
    </row>
    <row r="27" spans="1:13" x14ac:dyDescent="0.35">
      <c r="A27" s="67"/>
      <c r="B27" s="68"/>
      <c r="C27" s="68"/>
      <c r="D27" s="68"/>
      <c r="E27" s="69"/>
      <c r="F27" s="69"/>
      <c r="G27" s="69"/>
      <c r="H27" s="70"/>
      <c r="I27" s="71"/>
      <c r="J27" s="71"/>
      <c r="K27" s="72"/>
      <c r="L27" s="72"/>
      <c r="M27" s="73"/>
    </row>
    <row r="28" spans="1:13" x14ac:dyDescent="0.35">
      <c r="A28" s="14" t="s">
        <v>52</v>
      </c>
      <c r="B28" s="32" t="b">
        <v>0</v>
      </c>
      <c r="C28" s="15" t="s">
        <v>53</v>
      </c>
      <c r="D28" s="30"/>
      <c r="E28" s="71"/>
      <c r="F28" s="71"/>
      <c r="G28" s="71"/>
      <c r="H28" s="71"/>
      <c r="I28" s="165" t="s">
        <v>54</v>
      </c>
      <c r="J28" s="140"/>
      <c r="K28" s="140"/>
      <c r="L28" s="141"/>
      <c r="M28" s="36" t="b">
        <v>0</v>
      </c>
    </row>
    <row r="29" spans="1:13" x14ac:dyDescent="0.35">
      <c r="A29" s="14" t="s">
        <v>55</v>
      </c>
      <c r="B29" s="32" t="b">
        <v>0</v>
      </c>
      <c r="C29" s="15" t="s">
        <v>53</v>
      </c>
      <c r="D29" s="30"/>
      <c r="E29" s="71"/>
      <c r="F29" s="71"/>
      <c r="G29" s="71"/>
      <c r="H29" s="71"/>
      <c r="I29" s="71"/>
      <c r="J29" s="71"/>
      <c r="K29" s="71"/>
      <c r="L29" s="71"/>
      <c r="M29" s="75"/>
    </row>
    <row r="30" spans="1:13" x14ac:dyDescent="0.35">
      <c r="A30" s="14" t="s">
        <v>56</v>
      </c>
      <c r="B30" s="32" t="b">
        <v>0</v>
      </c>
      <c r="C30" s="15" t="s">
        <v>57</v>
      </c>
      <c r="D30" s="30"/>
      <c r="E30" s="71"/>
      <c r="F30" s="71"/>
      <c r="G30" s="71"/>
      <c r="H30" s="165" t="s">
        <v>58</v>
      </c>
      <c r="I30" s="140"/>
      <c r="J30" s="140"/>
      <c r="K30" s="140"/>
      <c r="L30" s="141"/>
      <c r="M30" s="36" t="b">
        <v>0</v>
      </c>
    </row>
    <row r="31" spans="1:13" x14ac:dyDescent="0.35">
      <c r="A31" s="76"/>
      <c r="B31" s="71"/>
      <c r="C31" s="71"/>
      <c r="D31" s="71"/>
      <c r="E31" s="71"/>
      <c r="F31" s="71"/>
      <c r="G31" s="71"/>
      <c r="H31" s="165" t="s">
        <v>59</v>
      </c>
      <c r="I31" s="140"/>
      <c r="J31" s="140"/>
      <c r="K31" s="140"/>
      <c r="L31" s="141"/>
      <c r="M31" s="36" t="b">
        <v>0</v>
      </c>
    </row>
    <row r="32" spans="1:13" x14ac:dyDescent="0.35">
      <c r="A32" s="139" t="s">
        <v>60</v>
      </c>
      <c r="B32" s="140"/>
      <c r="C32" s="140"/>
      <c r="D32" s="140"/>
      <c r="E32" s="141"/>
      <c r="F32" s="32" t="b">
        <v>0</v>
      </c>
      <c r="G32" s="71"/>
      <c r="H32" s="165" t="s">
        <v>61</v>
      </c>
      <c r="I32" s="140"/>
      <c r="J32" s="140"/>
      <c r="K32" s="140"/>
      <c r="L32" s="141"/>
      <c r="M32" s="36" t="b">
        <v>0</v>
      </c>
    </row>
    <row r="33" spans="1:14" x14ac:dyDescent="0.35">
      <c r="A33" s="139" t="s">
        <v>62</v>
      </c>
      <c r="B33" s="140"/>
      <c r="C33" s="140"/>
      <c r="D33" s="140"/>
      <c r="E33" s="141"/>
      <c r="F33" s="32" t="b">
        <v>0</v>
      </c>
      <c r="G33" s="71"/>
      <c r="H33" s="165" t="s">
        <v>80</v>
      </c>
      <c r="I33" s="140"/>
      <c r="J33" s="140"/>
      <c r="K33" s="140"/>
      <c r="L33" s="141"/>
      <c r="M33" s="36" t="b">
        <v>0</v>
      </c>
    </row>
    <row r="34" spans="1:14" x14ac:dyDescent="0.35">
      <c r="A34" s="139" t="s">
        <v>64</v>
      </c>
      <c r="B34" s="140"/>
      <c r="C34" s="140"/>
      <c r="D34" s="140"/>
      <c r="E34" s="141"/>
      <c r="F34" s="32" t="b">
        <v>0</v>
      </c>
      <c r="G34" s="71"/>
      <c r="H34" s="68"/>
      <c r="I34" s="68"/>
      <c r="J34" s="68"/>
      <c r="K34" s="68"/>
      <c r="L34" s="68"/>
      <c r="M34" s="77"/>
    </row>
    <row r="35" spans="1:14" ht="15" thickBot="1" x14ac:dyDescent="0.4">
      <c r="A35" s="142" t="s">
        <v>65</v>
      </c>
      <c r="B35" s="143"/>
      <c r="C35" s="143"/>
      <c r="D35" s="143"/>
      <c r="E35" s="144"/>
      <c r="F35" s="65" t="b">
        <v>0</v>
      </c>
      <c r="G35" s="79"/>
      <c r="H35" s="145" t="s">
        <v>66</v>
      </c>
      <c r="I35" s="143"/>
      <c r="J35" s="143"/>
      <c r="K35" s="143"/>
      <c r="L35" s="144"/>
      <c r="M35" s="37" t="b">
        <v>0</v>
      </c>
    </row>
    <row r="36" spans="1:14" ht="15" thickBot="1" x14ac:dyDescent="0.4">
      <c r="A36" s="85"/>
      <c r="B36" s="85"/>
      <c r="C36" s="86"/>
      <c r="D36" s="86"/>
      <c r="E36" s="86"/>
      <c r="F36" s="85"/>
      <c r="G36" s="85"/>
      <c r="H36" s="85"/>
      <c r="I36" s="85"/>
      <c r="J36" s="85"/>
      <c r="K36" s="86"/>
      <c r="L36" s="86"/>
      <c r="M36" s="84"/>
    </row>
    <row r="37" spans="1:14" ht="15" thickBot="1" x14ac:dyDescent="0.4">
      <c r="A37" s="146" t="s">
        <v>67</v>
      </c>
      <c r="B37" s="147"/>
      <c r="C37" s="147"/>
      <c r="D37" s="147"/>
      <c r="E37" s="147"/>
      <c r="F37" s="147"/>
      <c r="G37" s="147"/>
      <c r="H37" s="147"/>
      <c r="I37" s="147"/>
      <c r="J37" s="147"/>
      <c r="K37" s="147"/>
      <c r="L37" s="147"/>
      <c r="M37" s="148"/>
    </row>
    <row r="38" spans="1:14" ht="15" thickBot="1" x14ac:dyDescent="0.4">
      <c r="A38" s="158"/>
      <c r="B38" s="159"/>
      <c r="C38" s="159"/>
      <c r="D38" s="159"/>
      <c r="E38" s="159"/>
      <c r="F38" s="159"/>
      <c r="G38" s="159"/>
      <c r="H38" s="159"/>
      <c r="I38" s="159"/>
      <c r="J38" s="159"/>
      <c r="K38" s="159"/>
      <c r="L38" s="159"/>
      <c r="M38" s="160"/>
    </row>
    <row r="39" spans="1:14" ht="15" thickBot="1" x14ac:dyDescent="0.4">
      <c r="A39" s="87"/>
      <c r="B39" s="87"/>
      <c r="C39" s="88"/>
      <c r="D39" s="88"/>
      <c r="E39" s="88"/>
      <c r="F39" s="87"/>
      <c r="G39" s="87"/>
      <c r="H39" s="87"/>
      <c r="I39" s="87"/>
      <c r="J39" s="87"/>
      <c r="K39" s="88"/>
      <c r="L39" s="88"/>
      <c r="M39" s="89"/>
    </row>
    <row r="40" spans="1:14" ht="15" thickBot="1" x14ac:dyDescent="0.4">
      <c r="A40" s="149" t="s">
        <v>68</v>
      </c>
      <c r="B40" s="150"/>
      <c r="C40" s="150"/>
      <c r="D40" s="150"/>
      <c r="E40" s="150"/>
      <c r="F40" s="150"/>
      <c r="G40" s="150"/>
      <c r="H40" s="150"/>
      <c r="I40" s="150"/>
      <c r="J40" s="150"/>
      <c r="K40" s="150"/>
      <c r="L40" s="150"/>
      <c r="M40" s="151"/>
    </row>
    <row r="41" spans="1:14" ht="15" thickBot="1" x14ac:dyDescent="0.4">
      <c r="A41" s="87"/>
      <c r="B41" s="87"/>
      <c r="C41" s="88"/>
      <c r="D41" s="88"/>
      <c r="E41" s="88"/>
      <c r="F41" s="87"/>
      <c r="G41" s="87"/>
      <c r="H41" s="87"/>
      <c r="I41" s="87"/>
      <c r="J41" s="87"/>
      <c r="K41" s="88"/>
      <c r="L41" s="88"/>
      <c r="M41" s="89"/>
    </row>
    <row r="42" spans="1:14" ht="15" thickBot="1" x14ac:dyDescent="0.4">
      <c r="A42" s="146" t="s">
        <v>69</v>
      </c>
      <c r="B42" s="147"/>
      <c r="C42" s="147"/>
      <c r="D42" s="147"/>
      <c r="E42" s="147"/>
      <c r="F42" s="147"/>
      <c r="G42" s="147"/>
      <c r="H42" s="147"/>
      <c r="I42" s="147"/>
      <c r="J42" s="147"/>
      <c r="K42" s="147"/>
      <c r="L42" s="147"/>
      <c r="M42" s="148"/>
    </row>
    <row r="43" spans="1:14" ht="15" thickBot="1" x14ac:dyDescent="0.4">
      <c r="A43" s="152" t="s">
        <v>70</v>
      </c>
      <c r="B43" s="153"/>
      <c r="C43" s="152" t="s">
        <v>71</v>
      </c>
      <c r="D43" s="153"/>
      <c r="E43" s="152" t="s">
        <v>72</v>
      </c>
      <c r="F43" s="153"/>
      <c r="G43" s="91" t="s">
        <v>73</v>
      </c>
      <c r="H43" s="152" t="s">
        <v>74</v>
      </c>
      <c r="I43" s="161"/>
      <c r="J43" s="161"/>
      <c r="K43" s="161"/>
      <c r="L43" s="161"/>
      <c r="M43" s="153"/>
    </row>
    <row r="44" spans="1:14" x14ac:dyDescent="0.35">
      <c r="A44" s="135"/>
      <c r="B44" s="136"/>
      <c r="C44" s="123"/>
      <c r="D44" s="124"/>
      <c r="E44" s="154"/>
      <c r="F44" s="155"/>
      <c r="G44" s="94"/>
      <c r="H44" s="162"/>
      <c r="I44" s="163"/>
      <c r="J44" s="163"/>
      <c r="K44" s="163"/>
      <c r="L44" s="163"/>
      <c r="M44" s="164"/>
      <c r="N44" s="97" t="str">
        <f ca="1">IF(OR(
    AND(A44&lt;&gt;"", OR(C44="", G44="")),
    AND(C44&lt;&gt;"", ISERROR(MATCH(C44,INDIRECT('HOJA AUXILIAR 2'!A2),0))),
        AND(A44="", OR(C44&lt;&gt;"", E44&lt;&gt;"", G44&lt;&gt;""))
), "⚠️ Revisar los datos introducidos", "")</f>
        <v/>
      </c>
    </row>
    <row r="45" spans="1:14" x14ac:dyDescent="0.35">
      <c r="A45" s="135"/>
      <c r="B45" s="136"/>
      <c r="C45" s="225"/>
      <c r="D45" s="226"/>
      <c r="E45" s="156"/>
      <c r="F45" s="157"/>
      <c r="G45" s="95"/>
      <c r="H45" s="127"/>
      <c r="I45" s="128"/>
      <c r="J45" s="128"/>
      <c r="K45" s="128"/>
      <c r="L45" s="128"/>
      <c r="M45" s="129"/>
      <c r="N45" s="97" t="str">
        <f ca="1">IF(OR(
    AND(A45&lt;&gt;"", OR(C45="", G45="")),
    AND(C45&lt;&gt;"", ISERROR(MATCH(C45,INDIRECT('HOJA AUXILIAR 2'!A3),0))),
        AND(A45="", OR(C45&lt;&gt;"", E45&lt;&gt;"", G45&lt;&gt;""))
), "⚠️ Revisar los datos introducidos", "")</f>
        <v/>
      </c>
    </row>
    <row r="46" spans="1:14" x14ac:dyDescent="0.35">
      <c r="A46" s="135"/>
      <c r="B46" s="136"/>
      <c r="C46" s="123"/>
      <c r="D46" s="124"/>
      <c r="E46" s="121"/>
      <c r="F46" s="122"/>
      <c r="G46" s="95"/>
      <c r="H46" s="127"/>
      <c r="I46" s="128"/>
      <c r="J46" s="128"/>
      <c r="K46" s="128"/>
      <c r="L46" s="128"/>
      <c r="M46" s="129"/>
      <c r="N46" s="97" t="str">
        <f ca="1">IF(OR(
    AND(A46&lt;&gt;"", OR(C46="", G46="")),
    AND(C46&lt;&gt;"", ISERROR(MATCH(C46,INDIRECT('HOJA AUXILIAR 2'!A4),0))),
        AND(A46="", OR(C46&lt;&gt;"", E46&lt;&gt;"", G46&lt;&gt;""))
), "⚠️ Revisar los datos introducidos", "")</f>
        <v/>
      </c>
    </row>
    <row r="47" spans="1:14" x14ac:dyDescent="0.35">
      <c r="A47" s="135"/>
      <c r="B47" s="136"/>
      <c r="C47" s="123"/>
      <c r="D47" s="124"/>
      <c r="E47" s="121"/>
      <c r="F47" s="122"/>
      <c r="G47" s="95"/>
      <c r="H47" s="127"/>
      <c r="I47" s="128"/>
      <c r="J47" s="128"/>
      <c r="K47" s="128"/>
      <c r="L47" s="128"/>
      <c r="M47" s="129"/>
      <c r="N47" s="97" t="str">
        <f ca="1">IF(OR(
    AND(A47&lt;&gt;"", OR(C47="", G47="")),
    AND(C47&lt;&gt;"", ISERROR(MATCH(C47,INDIRECT('HOJA AUXILIAR 2'!A5),0))),
        AND(A47="", OR(C47&lt;&gt;"", E47&lt;&gt;"", G47&lt;&gt;""))
), "⚠️ Revisar los datos introducidos", "")</f>
        <v/>
      </c>
    </row>
    <row r="48" spans="1:14" x14ac:dyDescent="0.35">
      <c r="A48" s="135"/>
      <c r="B48" s="136"/>
      <c r="C48" s="123"/>
      <c r="D48" s="124"/>
      <c r="E48" s="121"/>
      <c r="F48" s="122"/>
      <c r="G48" s="95"/>
      <c r="H48" s="127"/>
      <c r="I48" s="128"/>
      <c r="J48" s="128"/>
      <c r="K48" s="128"/>
      <c r="L48" s="128"/>
      <c r="M48" s="129"/>
      <c r="N48" s="97" t="str">
        <f ca="1">IF(OR(
    AND(A48&lt;&gt;"", OR(C48="", G48="")),
    AND(C48&lt;&gt;"", ISERROR(MATCH(C48,INDIRECT('HOJA AUXILIAR 2'!A6),0))),
        AND(A48="", OR(C48&lt;&gt;"", E48&lt;&gt;"", G48&lt;&gt;""))
), "⚠️ Revisar los datos introducidos", "")</f>
        <v/>
      </c>
    </row>
    <row r="49" spans="1:14" x14ac:dyDescent="0.35">
      <c r="A49" s="135"/>
      <c r="B49" s="136"/>
      <c r="C49" s="123"/>
      <c r="D49" s="124"/>
      <c r="E49" s="121"/>
      <c r="F49" s="122"/>
      <c r="G49" s="95"/>
      <c r="H49" s="127"/>
      <c r="I49" s="128"/>
      <c r="J49" s="128"/>
      <c r="K49" s="128"/>
      <c r="L49" s="128"/>
      <c r="M49" s="129"/>
      <c r="N49" s="97" t="str">
        <f ca="1">IF(OR(
    AND(A49&lt;&gt;"", OR(C49="", G49="")),
    AND(C49&lt;&gt;"", ISERROR(MATCH(C49,INDIRECT('HOJA AUXILIAR 2'!A7),0))),
        AND(A49="", OR(C49&lt;&gt;"", E49&lt;&gt;"", G49&lt;&gt;""))
), "⚠️ Revisar los datos introducidos", "")</f>
        <v/>
      </c>
    </row>
    <row r="50" spans="1:14" x14ac:dyDescent="0.35">
      <c r="A50" s="135"/>
      <c r="B50" s="136"/>
      <c r="C50" s="123"/>
      <c r="D50" s="124"/>
      <c r="E50" s="121"/>
      <c r="F50" s="122"/>
      <c r="G50" s="95"/>
      <c r="H50" s="127"/>
      <c r="I50" s="128"/>
      <c r="J50" s="128"/>
      <c r="K50" s="128"/>
      <c r="L50" s="128"/>
      <c r="M50" s="129"/>
      <c r="N50" s="97" t="str">
        <f ca="1">IF(OR(
    AND(A50&lt;&gt;"", OR(C50="", G50="")),
    AND(C50&lt;&gt;"", ISERROR(MATCH(C50,INDIRECT('HOJA AUXILIAR 2'!A8),0))),
        AND(A50="", OR(C50&lt;&gt;"", E50&lt;&gt;"", G50&lt;&gt;""))
), "⚠️ Revisar los datos introducidos", "")</f>
        <v/>
      </c>
    </row>
    <row r="51" spans="1:14" x14ac:dyDescent="0.35">
      <c r="A51" s="135"/>
      <c r="B51" s="136"/>
      <c r="C51" s="123"/>
      <c r="D51" s="124"/>
      <c r="E51" s="121"/>
      <c r="F51" s="122"/>
      <c r="G51" s="95"/>
      <c r="H51" s="127"/>
      <c r="I51" s="128"/>
      <c r="J51" s="128"/>
      <c r="K51" s="128"/>
      <c r="L51" s="128"/>
      <c r="M51" s="129"/>
      <c r="N51" s="97" t="str">
        <f ca="1">IF(OR(
    AND(A51&lt;&gt;"", OR(C51="", G51="")),
    AND(C51&lt;&gt;"", ISERROR(MATCH(C51,INDIRECT('HOJA AUXILIAR 2'!A9),0))),
        AND(A51="", OR(C51&lt;&gt;"", E51&lt;&gt;"", G51&lt;&gt;""))
), "⚠️ Revisar los datos introducidos", "")</f>
        <v/>
      </c>
    </row>
    <row r="52" spans="1:14" x14ac:dyDescent="0.35">
      <c r="A52" s="135"/>
      <c r="B52" s="136"/>
      <c r="C52" s="123"/>
      <c r="D52" s="124"/>
      <c r="E52" s="121"/>
      <c r="F52" s="122"/>
      <c r="G52" s="95"/>
      <c r="H52" s="127"/>
      <c r="I52" s="128"/>
      <c r="J52" s="128"/>
      <c r="K52" s="128"/>
      <c r="L52" s="128"/>
      <c r="M52" s="129"/>
      <c r="N52" s="97" t="str">
        <f ca="1">IF(OR(
    AND(A52&lt;&gt;"", OR(C52="", G52="")),
    AND(C52&lt;&gt;"", ISERROR(MATCH(C52,INDIRECT('HOJA AUXILIAR 2'!A10),0))),
        AND(A52="", OR(C52&lt;&gt;"", E52&lt;&gt;"", G52&lt;&gt;""))
), "⚠️ Revisar los datos introducidos", "")</f>
        <v/>
      </c>
    </row>
    <row r="53" spans="1:14" x14ac:dyDescent="0.35">
      <c r="A53" s="135"/>
      <c r="B53" s="136"/>
      <c r="C53" s="123"/>
      <c r="D53" s="124"/>
      <c r="E53" s="121"/>
      <c r="F53" s="122"/>
      <c r="G53" s="95"/>
      <c r="H53" s="127"/>
      <c r="I53" s="128"/>
      <c r="J53" s="128"/>
      <c r="K53" s="128"/>
      <c r="L53" s="128"/>
      <c r="M53" s="129"/>
      <c r="N53" s="97" t="str">
        <f ca="1">IF(OR(
    AND(A53&lt;&gt;"", OR(C53="", G53="")),
    AND(C53&lt;&gt;"", ISERROR(MATCH(C53,INDIRECT('HOJA AUXILIAR 2'!A11),0))),
        AND(A53="", OR(C53&lt;&gt;"", E53&lt;&gt;"", G53&lt;&gt;""))
), "⚠️ Revisar los datos introducidos", "")</f>
        <v/>
      </c>
    </row>
    <row r="54" spans="1:14" x14ac:dyDescent="0.35">
      <c r="A54" s="135"/>
      <c r="B54" s="136"/>
      <c r="C54" s="123"/>
      <c r="D54" s="124"/>
      <c r="E54" s="121"/>
      <c r="F54" s="122"/>
      <c r="G54" s="95"/>
      <c r="H54" s="127"/>
      <c r="I54" s="128"/>
      <c r="J54" s="128"/>
      <c r="K54" s="128"/>
      <c r="L54" s="128"/>
      <c r="M54" s="129"/>
      <c r="N54" s="97" t="str">
        <f ca="1">IF(OR(
    AND(A54&lt;&gt;"", OR(C54="", G54="")),
    AND(C54&lt;&gt;"", ISERROR(MATCH(C54,INDIRECT('HOJA AUXILIAR 2'!A12),0))),
        AND(A54="", OR(C54&lt;&gt;"", E54&lt;&gt;"", G54&lt;&gt;""))
), "⚠️ Revisar los datos introducidos", "")</f>
        <v/>
      </c>
    </row>
    <row r="55" spans="1:14" x14ac:dyDescent="0.35">
      <c r="A55" s="135"/>
      <c r="B55" s="136"/>
      <c r="C55" s="123"/>
      <c r="D55" s="124"/>
      <c r="E55" s="121"/>
      <c r="F55" s="122"/>
      <c r="G55" s="95"/>
      <c r="H55" s="127"/>
      <c r="I55" s="128"/>
      <c r="J55" s="128"/>
      <c r="K55" s="128"/>
      <c r="L55" s="128"/>
      <c r="M55" s="129"/>
      <c r="N55" s="97" t="str">
        <f ca="1">IF(OR(
    AND(A55&lt;&gt;"", OR(C55="", G55="")),
    AND(C55&lt;&gt;"", ISERROR(MATCH(C55,INDIRECT('HOJA AUXILIAR 2'!A13),0))),
        AND(A55="", OR(C55&lt;&gt;"", E55&lt;&gt;"", G55&lt;&gt;""))
), "⚠️ Revisar los datos introducidos", "")</f>
        <v/>
      </c>
    </row>
    <row r="56" spans="1:14" x14ac:dyDescent="0.35">
      <c r="A56" s="135"/>
      <c r="B56" s="136"/>
      <c r="C56" s="123"/>
      <c r="D56" s="124"/>
      <c r="E56" s="121"/>
      <c r="F56" s="122"/>
      <c r="G56" s="95"/>
      <c r="H56" s="127"/>
      <c r="I56" s="128"/>
      <c r="J56" s="128"/>
      <c r="K56" s="128"/>
      <c r="L56" s="128"/>
      <c r="M56" s="129"/>
      <c r="N56" s="97" t="str">
        <f ca="1">IF(OR(
    AND(A56&lt;&gt;"", OR(C56="", G56="")),
    AND(C56&lt;&gt;"", ISERROR(MATCH(C56,INDIRECT('HOJA AUXILIAR 2'!A14),0))),
        AND(A56="", OR(C56&lt;&gt;"", E56&lt;&gt;"", G56&lt;&gt;""))
), "⚠️ Revisar los datos introducidos", "")</f>
        <v/>
      </c>
    </row>
    <row r="57" spans="1:14" x14ac:dyDescent="0.35">
      <c r="A57" s="135"/>
      <c r="B57" s="136"/>
      <c r="C57" s="123"/>
      <c r="D57" s="124"/>
      <c r="E57" s="121"/>
      <c r="F57" s="122"/>
      <c r="G57" s="95"/>
      <c r="H57" s="127"/>
      <c r="I57" s="128"/>
      <c r="J57" s="128"/>
      <c r="K57" s="128"/>
      <c r="L57" s="128"/>
      <c r="M57" s="129"/>
      <c r="N57" s="97" t="str">
        <f ca="1">IF(OR(
    AND(A57&lt;&gt;"", OR(C57="", G57="")),
    AND(C57&lt;&gt;"", ISERROR(MATCH(C57,INDIRECT('HOJA AUXILIAR 2'!A15),0))),
        AND(A57="", OR(C57&lt;&gt;"", E57&lt;&gt;"", G57&lt;&gt;""))
), "⚠️ Revisar los datos introducidos", "")</f>
        <v/>
      </c>
    </row>
    <row r="58" spans="1:14" x14ac:dyDescent="0.35">
      <c r="A58" s="135"/>
      <c r="B58" s="136"/>
      <c r="C58" s="123"/>
      <c r="D58" s="124"/>
      <c r="E58" s="121"/>
      <c r="F58" s="122"/>
      <c r="G58" s="95"/>
      <c r="H58" s="127"/>
      <c r="I58" s="128"/>
      <c r="J58" s="128"/>
      <c r="K58" s="128"/>
      <c r="L58" s="128"/>
      <c r="M58" s="129"/>
      <c r="N58" s="97" t="str">
        <f ca="1">IF(OR(
    AND(A58&lt;&gt;"", OR(C58="", G58="")),
    AND(C58&lt;&gt;"", ISERROR(MATCH(C58,INDIRECT('HOJA AUXILIAR 2'!A16),0))),
        AND(A58="", OR(C58&lt;&gt;"", E58&lt;&gt;"", G58&lt;&gt;""))
), "⚠️ Revisar los datos introducidos", "")</f>
        <v/>
      </c>
    </row>
    <row r="59" spans="1:14" x14ac:dyDescent="0.35">
      <c r="A59" s="135"/>
      <c r="B59" s="136"/>
      <c r="C59" s="123"/>
      <c r="D59" s="124"/>
      <c r="E59" s="121"/>
      <c r="F59" s="122"/>
      <c r="G59" s="95"/>
      <c r="H59" s="127"/>
      <c r="I59" s="128"/>
      <c r="J59" s="128"/>
      <c r="K59" s="128"/>
      <c r="L59" s="128"/>
      <c r="M59" s="129"/>
      <c r="N59" s="97" t="str">
        <f ca="1">IF(OR(
    AND(A59&lt;&gt;"", OR(C59="", G59="")),
    AND(C59&lt;&gt;"", ISERROR(MATCH(C59,INDIRECT('HOJA AUXILIAR 2'!A17),0))),
        AND(A59="", OR(C59&lt;&gt;"", E59&lt;&gt;"", G59&lt;&gt;""))
), "⚠️ Revisar los datos introducidos", "")</f>
        <v/>
      </c>
    </row>
    <row r="60" spans="1:14" x14ac:dyDescent="0.35">
      <c r="A60" s="135"/>
      <c r="B60" s="136"/>
      <c r="C60" s="123"/>
      <c r="D60" s="124"/>
      <c r="E60" s="121"/>
      <c r="F60" s="122"/>
      <c r="G60" s="95"/>
      <c r="H60" s="127"/>
      <c r="I60" s="128"/>
      <c r="J60" s="128"/>
      <c r="K60" s="128"/>
      <c r="L60" s="128"/>
      <c r="M60" s="129"/>
      <c r="N60" s="97" t="str">
        <f ca="1">IF(OR(
    AND(A60&lt;&gt;"", OR(C60="", G60="")),
    AND(C60&lt;&gt;"", ISERROR(MATCH(C60,INDIRECT('HOJA AUXILIAR 2'!A18),0))),
        AND(A60="", OR(C60&lt;&gt;"", E60&lt;&gt;"", G60&lt;&gt;""))
), "⚠️ Revisar los datos introducidos", "")</f>
        <v/>
      </c>
    </row>
    <row r="61" spans="1:14" x14ac:dyDescent="0.35">
      <c r="A61" s="135"/>
      <c r="B61" s="136"/>
      <c r="C61" s="123"/>
      <c r="D61" s="124"/>
      <c r="E61" s="121"/>
      <c r="F61" s="122"/>
      <c r="G61" s="95"/>
      <c r="H61" s="127"/>
      <c r="I61" s="128"/>
      <c r="J61" s="128"/>
      <c r="K61" s="128"/>
      <c r="L61" s="128"/>
      <c r="M61" s="129"/>
      <c r="N61" s="97" t="str">
        <f ca="1">IF(OR(
    AND(A61&lt;&gt;"", OR(C61="", G61="")),
    AND(C61&lt;&gt;"", ISERROR(MATCH(C61,INDIRECT('HOJA AUXILIAR 2'!A19),0))),
        AND(A61="", OR(C61&lt;&gt;"", E61&lt;&gt;"", G61&lt;&gt;""))
), "⚠️ Revisar los datos introducidos", "")</f>
        <v/>
      </c>
    </row>
    <row r="62" spans="1:14" x14ac:dyDescent="0.35">
      <c r="A62" s="135"/>
      <c r="B62" s="136"/>
      <c r="C62" s="123"/>
      <c r="D62" s="124"/>
      <c r="E62" s="121"/>
      <c r="F62" s="122"/>
      <c r="G62" s="95"/>
      <c r="H62" s="127"/>
      <c r="I62" s="128"/>
      <c r="J62" s="128"/>
      <c r="K62" s="128"/>
      <c r="L62" s="128"/>
      <c r="M62" s="129"/>
      <c r="N62" s="97" t="str">
        <f ca="1">IF(OR(
    AND(A62&lt;&gt;"", OR(C62="", G62="")),
    AND(C62&lt;&gt;"", ISERROR(MATCH(C62,INDIRECT('HOJA AUXILIAR 2'!A20),0))),
        AND(A62="", OR(C62&lt;&gt;"", E62&lt;&gt;"", G62&lt;&gt;""))
), "⚠️ Revisar los datos introducidos", "")</f>
        <v/>
      </c>
    </row>
    <row r="63" spans="1:14" x14ac:dyDescent="0.35">
      <c r="A63" s="135"/>
      <c r="B63" s="136"/>
      <c r="C63" s="123"/>
      <c r="D63" s="124"/>
      <c r="E63" s="121"/>
      <c r="F63" s="122"/>
      <c r="G63" s="95"/>
      <c r="H63" s="127"/>
      <c r="I63" s="128"/>
      <c r="J63" s="128"/>
      <c r="K63" s="128"/>
      <c r="L63" s="128"/>
      <c r="M63" s="129"/>
      <c r="N63" s="97" t="str">
        <f ca="1">IF(OR(
    AND(A63&lt;&gt;"", OR(C63="", G63="")),
    AND(C63&lt;&gt;"", ISERROR(MATCH(C63,INDIRECT('HOJA AUXILIAR 2'!A21),0))),
        AND(A63="", OR(C63&lt;&gt;"", E63&lt;&gt;"", G63&lt;&gt;""))
), "⚠️ Revisar los datos introducidos", "")</f>
        <v/>
      </c>
    </row>
    <row r="64" spans="1:14" x14ac:dyDescent="0.35">
      <c r="A64" s="135"/>
      <c r="B64" s="136"/>
      <c r="C64" s="123"/>
      <c r="D64" s="124"/>
      <c r="E64" s="121"/>
      <c r="F64" s="122"/>
      <c r="G64" s="95"/>
      <c r="H64" s="127"/>
      <c r="I64" s="128"/>
      <c r="J64" s="128"/>
      <c r="K64" s="128"/>
      <c r="L64" s="128"/>
      <c r="M64" s="129"/>
      <c r="N64" s="97" t="str">
        <f ca="1">IF(OR(
    AND(A64&lt;&gt;"", OR(C64="", G64="")),
    AND(C64&lt;&gt;"", ISERROR(MATCH(C64,INDIRECT('HOJA AUXILIAR 2'!A22),0))),
        AND(A64="", OR(C64&lt;&gt;"", E64&lt;&gt;"", G64&lt;&gt;""))
), "⚠️ Revisar los datos introducidos", "")</f>
        <v/>
      </c>
    </row>
    <row r="65" spans="1:14" x14ac:dyDescent="0.35">
      <c r="A65" s="135"/>
      <c r="B65" s="136"/>
      <c r="C65" s="123"/>
      <c r="D65" s="124"/>
      <c r="E65" s="121"/>
      <c r="F65" s="122"/>
      <c r="G65" s="95"/>
      <c r="H65" s="127"/>
      <c r="I65" s="128"/>
      <c r="J65" s="128"/>
      <c r="K65" s="128"/>
      <c r="L65" s="128"/>
      <c r="M65" s="129"/>
      <c r="N65" s="97" t="str">
        <f ca="1">IF(OR(
    AND(A65&lt;&gt;"", OR(C65="", G65="")),
    AND(C65&lt;&gt;"", ISERROR(MATCH(C65,INDIRECT('HOJA AUXILIAR 2'!A23),0))),
        AND(A65="", OR(C65&lt;&gt;"", E65&lt;&gt;"", G65&lt;&gt;""))
), "⚠️ Revisar los datos introducidos", "")</f>
        <v/>
      </c>
    </row>
    <row r="66" spans="1:14" x14ac:dyDescent="0.35">
      <c r="A66" s="135"/>
      <c r="B66" s="136"/>
      <c r="C66" s="123"/>
      <c r="D66" s="124"/>
      <c r="E66" s="121"/>
      <c r="F66" s="122"/>
      <c r="G66" s="95"/>
      <c r="H66" s="127"/>
      <c r="I66" s="128"/>
      <c r="J66" s="128"/>
      <c r="K66" s="128"/>
      <c r="L66" s="128"/>
      <c r="M66" s="129"/>
      <c r="N66" s="97" t="str">
        <f ca="1">IF(OR(
    AND(A66&lt;&gt;"", OR(C66="", G66="")),
    AND(C66&lt;&gt;"", ISERROR(MATCH(C66,INDIRECT('HOJA AUXILIAR 2'!A24),0))),
        AND(A66="", OR(C66&lt;&gt;"", E66&lt;&gt;"", G66&lt;&gt;""))
), "⚠️ Revisar los datos introducidos", "")</f>
        <v/>
      </c>
    </row>
    <row r="67" spans="1:14" x14ac:dyDescent="0.35">
      <c r="A67" s="135"/>
      <c r="B67" s="136"/>
      <c r="C67" s="123"/>
      <c r="D67" s="124"/>
      <c r="E67" s="121"/>
      <c r="F67" s="122"/>
      <c r="G67" s="95"/>
      <c r="H67" s="127"/>
      <c r="I67" s="128"/>
      <c r="J67" s="128"/>
      <c r="K67" s="128"/>
      <c r="L67" s="128"/>
      <c r="M67" s="129"/>
      <c r="N67" s="97" t="str">
        <f ca="1">IF(OR(
    AND(A67&lt;&gt;"", OR(C67="", G67="")),
    AND(C67&lt;&gt;"", ISERROR(MATCH(C67,INDIRECT('HOJA AUXILIAR 2'!A25),0))),
        AND(A67="", OR(C67&lt;&gt;"", E67&lt;&gt;"", G67&lt;&gt;""))
), "⚠️ Revisar los datos introducidos", "")</f>
        <v/>
      </c>
    </row>
    <row r="68" spans="1:14" x14ac:dyDescent="0.35">
      <c r="A68" s="135"/>
      <c r="B68" s="136"/>
      <c r="C68" s="123"/>
      <c r="D68" s="124"/>
      <c r="E68" s="121"/>
      <c r="F68" s="122"/>
      <c r="G68" s="95"/>
      <c r="H68" s="127"/>
      <c r="I68" s="128"/>
      <c r="J68" s="128"/>
      <c r="K68" s="128"/>
      <c r="L68" s="128"/>
      <c r="M68" s="129"/>
      <c r="N68" s="97" t="str">
        <f ca="1">IF(OR(
    AND(A68&lt;&gt;"", OR(C68="", G68="")),
    AND(C68&lt;&gt;"", ISERROR(MATCH(C68,INDIRECT('HOJA AUXILIAR 2'!A26),0))),
        AND(A68="", OR(C68&lt;&gt;"", E68&lt;&gt;"", G68&lt;&gt;""))
), "⚠️ Revisar los datos introducidos", "")</f>
        <v/>
      </c>
    </row>
    <row r="69" spans="1:14" x14ac:dyDescent="0.35">
      <c r="A69" s="135"/>
      <c r="B69" s="136"/>
      <c r="C69" s="123"/>
      <c r="D69" s="124"/>
      <c r="E69" s="121"/>
      <c r="F69" s="122"/>
      <c r="G69" s="95"/>
      <c r="H69" s="127"/>
      <c r="I69" s="128"/>
      <c r="J69" s="128"/>
      <c r="K69" s="128"/>
      <c r="L69" s="128"/>
      <c r="M69" s="129"/>
      <c r="N69" s="97" t="str">
        <f ca="1">IF(OR(
    AND(A69&lt;&gt;"", OR(C69="", G69="")),
    AND(C69&lt;&gt;"", ISERROR(MATCH(C69,INDIRECT('HOJA AUXILIAR 2'!A27),0))),
        AND(A69="", OR(C69&lt;&gt;"", E69&lt;&gt;"", G69&lt;&gt;""))
), "⚠️ Revisar los datos introducidos", "")</f>
        <v/>
      </c>
    </row>
    <row r="70" spans="1:14" x14ac:dyDescent="0.35">
      <c r="A70" s="135"/>
      <c r="B70" s="136"/>
      <c r="C70" s="123"/>
      <c r="D70" s="124"/>
      <c r="E70" s="121"/>
      <c r="F70" s="122"/>
      <c r="G70" s="95"/>
      <c r="H70" s="127"/>
      <c r="I70" s="128"/>
      <c r="J70" s="128"/>
      <c r="K70" s="128"/>
      <c r="L70" s="128"/>
      <c r="M70" s="129"/>
      <c r="N70" s="97" t="str">
        <f ca="1">IF(OR(
    AND(A70&lt;&gt;"", OR(C70="", G70="")),
    AND(C70&lt;&gt;"", ISERROR(MATCH(C70,INDIRECT('HOJA AUXILIAR 2'!A28),0))),
        AND(A70="", OR(C70&lt;&gt;"", E70&lt;&gt;"", G70&lt;&gt;""))
), "⚠️ Revisar los datos introducidos", "")</f>
        <v/>
      </c>
    </row>
    <row r="71" spans="1:14" x14ac:dyDescent="0.35">
      <c r="A71" s="135"/>
      <c r="B71" s="136"/>
      <c r="C71" s="123"/>
      <c r="D71" s="124"/>
      <c r="E71" s="121"/>
      <c r="F71" s="122"/>
      <c r="G71" s="95"/>
      <c r="H71" s="127"/>
      <c r="I71" s="128"/>
      <c r="J71" s="128"/>
      <c r="K71" s="128"/>
      <c r="L71" s="128"/>
      <c r="M71" s="129"/>
      <c r="N71" s="97" t="str">
        <f ca="1">IF(OR(
    AND(A71&lt;&gt;"", OR(C71="", G71="")),
    AND(C71&lt;&gt;"", ISERROR(MATCH(C71,INDIRECT('HOJA AUXILIAR 2'!A29),0))),
        AND(A71="", OR(C71&lt;&gt;"", E71&lt;&gt;"", G71&lt;&gt;""))
), "⚠️ Revisar los datos introducidos", "")</f>
        <v/>
      </c>
    </row>
    <row r="72" spans="1:14" x14ac:dyDescent="0.35">
      <c r="A72" s="135"/>
      <c r="B72" s="136"/>
      <c r="C72" s="123"/>
      <c r="D72" s="124"/>
      <c r="E72" s="121"/>
      <c r="F72" s="122"/>
      <c r="G72" s="95"/>
      <c r="H72" s="127"/>
      <c r="I72" s="128"/>
      <c r="J72" s="128"/>
      <c r="K72" s="128"/>
      <c r="L72" s="128"/>
      <c r="M72" s="129"/>
      <c r="N72" s="97" t="str">
        <f ca="1">IF(OR(
    AND(A72&lt;&gt;"", OR(C72="", G72="")),
    AND(C72&lt;&gt;"", ISERROR(MATCH(C72,INDIRECT('HOJA AUXILIAR 2'!A30),0))),
        AND(A72="", OR(C72&lt;&gt;"", E72&lt;&gt;"", G72&lt;&gt;""))
), "⚠️ Revisar los datos introducidos", "")</f>
        <v/>
      </c>
    </row>
    <row r="73" spans="1:14" x14ac:dyDescent="0.35">
      <c r="A73" s="135"/>
      <c r="B73" s="136"/>
      <c r="C73" s="123"/>
      <c r="D73" s="124"/>
      <c r="E73" s="121"/>
      <c r="F73" s="122"/>
      <c r="G73" s="95"/>
      <c r="H73" s="127"/>
      <c r="I73" s="128"/>
      <c r="J73" s="128"/>
      <c r="K73" s="128"/>
      <c r="L73" s="128"/>
      <c r="M73" s="129"/>
      <c r="N73" s="97" t="str">
        <f ca="1">IF(OR(
    AND(A73&lt;&gt;"", OR(C73="", G73="")),
    AND(C73&lt;&gt;"", ISERROR(MATCH(C73,INDIRECT('HOJA AUXILIAR 2'!A31),0))),
        AND(A73="", OR(C73&lt;&gt;"", E73&lt;&gt;"", G73&lt;&gt;""))
), "⚠️ Revisar los datos introducidos", "")</f>
        <v/>
      </c>
    </row>
    <row r="74" spans="1:14" x14ac:dyDescent="0.35">
      <c r="A74" s="135"/>
      <c r="B74" s="136"/>
      <c r="C74" s="123"/>
      <c r="D74" s="124"/>
      <c r="E74" s="121"/>
      <c r="F74" s="122"/>
      <c r="G74" s="95"/>
      <c r="H74" s="127"/>
      <c r="I74" s="128"/>
      <c r="J74" s="128"/>
      <c r="K74" s="128"/>
      <c r="L74" s="128"/>
      <c r="M74" s="129"/>
      <c r="N74" s="97" t="str">
        <f ca="1">IF(OR(
    AND(A74&lt;&gt;"", OR(C74="", G74="")),
    AND(C74&lt;&gt;"", ISERROR(MATCH(C74,INDIRECT('HOJA AUXILIAR 2'!A32),0))),
        AND(A74="", OR(C74&lt;&gt;"", E74&lt;&gt;"", G74&lt;&gt;""))
), "⚠️ Revisar los datos introducidos", "")</f>
        <v/>
      </c>
    </row>
    <row r="75" spans="1:14" x14ac:dyDescent="0.35">
      <c r="A75" s="135"/>
      <c r="B75" s="136"/>
      <c r="C75" s="123"/>
      <c r="D75" s="124"/>
      <c r="E75" s="121"/>
      <c r="F75" s="122"/>
      <c r="G75" s="95"/>
      <c r="H75" s="127"/>
      <c r="I75" s="128"/>
      <c r="J75" s="128"/>
      <c r="K75" s="128"/>
      <c r="L75" s="128"/>
      <c r="M75" s="129"/>
      <c r="N75" s="97" t="str">
        <f ca="1">IF(OR(
    AND(A75&lt;&gt;"", OR(C75="", G75="")),
    AND(C75&lt;&gt;"", ISERROR(MATCH(C75,INDIRECT('HOJA AUXILIAR 2'!A33),0))),
        AND(A75="", OR(C75&lt;&gt;"", E75&lt;&gt;"", G75&lt;&gt;""))
), "⚠️ Revisar los datos introducidos", "")</f>
        <v/>
      </c>
    </row>
    <row r="76" spans="1:14" x14ac:dyDescent="0.35">
      <c r="A76" s="135"/>
      <c r="B76" s="136"/>
      <c r="C76" s="123"/>
      <c r="D76" s="124"/>
      <c r="E76" s="121"/>
      <c r="F76" s="122"/>
      <c r="G76" s="95"/>
      <c r="H76" s="127"/>
      <c r="I76" s="128"/>
      <c r="J76" s="128"/>
      <c r="K76" s="128"/>
      <c r="L76" s="128"/>
      <c r="M76" s="129"/>
      <c r="N76" s="97" t="str">
        <f ca="1">IF(OR(
    AND(A76&lt;&gt;"", OR(C76="", G76="")),
    AND(C76&lt;&gt;"", ISERROR(MATCH(C76,INDIRECT('HOJA AUXILIAR 2'!A34),0))),
        AND(A76="", OR(C76&lt;&gt;"", E76&lt;&gt;"", G76&lt;&gt;""))
), "⚠️ Revisar los datos introducidos", "")</f>
        <v/>
      </c>
    </row>
    <row r="77" spans="1:14" x14ac:dyDescent="0.35">
      <c r="A77" s="135"/>
      <c r="B77" s="136"/>
      <c r="C77" s="123"/>
      <c r="D77" s="124"/>
      <c r="E77" s="121"/>
      <c r="F77" s="122"/>
      <c r="G77" s="95"/>
      <c r="H77" s="127"/>
      <c r="I77" s="128"/>
      <c r="J77" s="128"/>
      <c r="K77" s="128"/>
      <c r="L77" s="128"/>
      <c r="M77" s="129"/>
      <c r="N77" s="97" t="str">
        <f ca="1">IF(OR(
    AND(A77&lt;&gt;"", OR(C77="", G77="")),
    AND(C77&lt;&gt;"", ISERROR(MATCH(C77,INDIRECT('HOJA AUXILIAR 2'!A35),0))),
        AND(A77="", OR(C77&lt;&gt;"", E77&lt;&gt;"", G77&lt;&gt;""))
), "⚠️ Revisar los datos introducidos", "")</f>
        <v/>
      </c>
    </row>
    <row r="78" spans="1:14" x14ac:dyDescent="0.35">
      <c r="A78" s="135"/>
      <c r="B78" s="136"/>
      <c r="C78" s="123"/>
      <c r="D78" s="124"/>
      <c r="E78" s="121"/>
      <c r="F78" s="122"/>
      <c r="G78" s="95"/>
      <c r="H78" s="127"/>
      <c r="I78" s="128"/>
      <c r="J78" s="128"/>
      <c r="K78" s="128"/>
      <c r="L78" s="128"/>
      <c r="M78" s="129"/>
      <c r="N78" s="97" t="str">
        <f ca="1">IF(OR(
    AND(A78&lt;&gt;"", OR(C78="", G78="")),
    AND(C78&lt;&gt;"", ISERROR(MATCH(C78,INDIRECT('HOJA AUXILIAR 2'!A36),0))),
        AND(A78="", OR(C78&lt;&gt;"", E78&lt;&gt;"", G78&lt;&gt;""))
), "⚠️ Revisar los datos introducidos", "")</f>
        <v/>
      </c>
    </row>
    <row r="79" spans="1:14" x14ac:dyDescent="0.35">
      <c r="A79" s="135"/>
      <c r="B79" s="136"/>
      <c r="C79" s="123"/>
      <c r="D79" s="124"/>
      <c r="E79" s="121"/>
      <c r="F79" s="122"/>
      <c r="G79" s="95"/>
      <c r="H79" s="127"/>
      <c r="I79" s="128"/>
      <c r="J79" s="128"/>
      <c r="K79" s="128"/>
      <c r="L79" s="128"/>
      <c r="M79" s="129"/>
      <c r="N79" s="97" t="str">
        <f ca="1">IF(OR(
    AND(A79&lt;&gt;"", OR(C79="", G79="")),
    AND(C79&lt;&gt;"", ISERROR(MATCH(C79,INDIRECT('HOJA AUXILIAR 2'!A37),0))),
        AND(A79="", OR(C79&lt;&gt;"", E79&lt;&gt;"", G79&lt;&gt;""))
), "⚠️ Revisar los datos introducidos", "")</f>
        <v/>
      </c>
    </row>
    <row r="80" spans="1:14" x14ac:dyDescent="0.35">
      <c r="A80" s="135"/>
      <c r="B80" s="136"/>
      <c r="C80" s="123"/>
      <c r="D80" s="124"/>
      <c r="E80" s="121"/>
      <c r="F80" s="122"/>
      <c r="G80" s="95"/>
      <c r="H80" s="127"/>
      <c r="I80" s="128"/>
      <c r="J80" s="128"/>
      <c r="K80" s="128"/>
      <c r="L80" s="128"/>
      <c r="M80" s="129"/>
      <c r="N80" s="97" t="str">
        <f ca="1">IF(OR(
    AND(A80&lt;&gt;"", OR(C80="", G80="")),
    AND(C80&lt;&gt;"", ISERROR(MATCH(C80,INDIRECT('HOJA AUXILIAR 2'!A38),0))),
        AND(A80="", OR(C80&lt;&gt;"", E80&lt;&gt;"", G80&lt;&gt;""))
), "⚠️ Revisar los datos introducidos", "")</f>
        <v/>
      </c>
    </row>
    <row r="81" spans="1:14" x14ac:dyDescent="0.35">
      <c r="A81" s="135"/>
      <c r="B81" s="136"/>
      <c r="C81" s="123"/>
      <c r="D81" s="124"/>
      <c r="E81" s="121"/>
      <c r="F81" s="122"/>
      <c r="G81" s="95"/>
      <c r="H81" s="127"/>
      <c r="I81" s="128"/>
      <c r="J81" s="128"/>
      <c r="K81" s="128"/>
      <c r="L81" s="128"/>
      <c r="M81" s="129"/>
      <c r="N81" s="97" t="str">
        <f ca="1">IF(OR(
    AND(A81&lt;&gt;"", OR(C81="", G81="")),
    AND(C81&lt;&gt;"", ISERROR(MATCH(C81,INDIRECT('HOJA AUXILIAR 2'!A39),0))),
        AND(A81="", OR(C81&lt;&gt;"", E81&lt;&gt;"", G81&lt;&gt;""))
), "⚠️ Revisar los datos introducidos", "")</f>
        <v/>
      </c>
    </row>
    <row r="82" spans="1:14" x14ac:dyDescent="0.35">
      <c r="A82" s="135"/>
      <c r="B82" s="136"/>
      <c r="C82" s="123"/>
      <c r="D82" s="124"/>
      <c r="E82" s="121"/>
      <c r="F82" s="122"/>
      <c r="G82" s="95"/>
      <c r="H82" s="127"/>
      <c r="I82" s="128"/>
      <c r="J82" s="128"/>
      <c r="K82" s="128"/>
      <c r="L82" s="128"/>
      <c r="M82" s="129"/>
      <c r="N82" s="97" t="str">
        <f ca="1">IF(OR(
    AND(A82&lt;&gt;"", OR(C82="", G82="")),
    AND(C82&lt;&gt;"", ISERROR(MATCH(C82,INDIRECT('HOJA AUXILIAR 2'!A40),0))),
        AND(A82="", OR(C82&lt;&gt;"", E82&lt;&gt;"", G82&lt;&gt;""))
), "⚠️ Revisar los datos introducidos", "")</f>
        <v/>
      </c>
    </row>
    <row r="83" spans="1:14" x14ac:dyDescent="0.35">
      <c r="A83" s="135"/>
      <c r="B83" s="136"/>
      <c r="C83" s="123"/>
      <c r="D83" s="124"/>
      <c r="E83" s="121"/>
      <c r="F83" s="122"/>
      <c r="G83" s="95"/>
      <c r="H83" s="127"/>
      <c r="I83" s="128"/>
      <c r="J83" s="128"/>
      <c r="K83" s="128"/>
      <c r="L83" s="128"/>
      <c r="M83" s="129"/>
      <c r="N83" s="97" t="str">
        <f ca="1">IF(OR(
    AND(A83&lt;&gt;"", OR(C83="", G83="")),
    AND(C83&lt;&gt;"", ISERROR(MATCH(C83,INDIRECT('HOJA AUXILIAR 2'!A41),0))),
        AND(A83="", OR(C83&lt;&gt;"", E83&lt;&gt;"", G83&lt;&gt;""))
), "⚠️ Revisar los datos introducidos", "")</f>
        <v/>
      </c>
    </row>
    <row r="84" spans="1:14" x14ac:dyDescent="0.35">
      <c r="A84" s="135"/>
      <c r="B84" s="136"/>
      <c r="C84" s="123"/>
      <c r="D84" s="124"/>
      <c r="E84" s="121"/>
      <c r="F84" s="122"/>
      <c r="G84" s="95"/>
      <c r="H84" s="127"/>
      <c r="I84" s="128"/>
      <c r="J84" s="128"/>
      <c r="K84" s="128"/>
      <c r="L84" s="128"/>
      <c r="M84" s="129"/>
      <c r="N84" s="97" t="str">
        <f ca="1">IF(OR(
    AND(A84&lt;&gt;"", OR(C84="", G84="")),
    AND(C84&lt;&gt;"", ISERROR(MATCH(C84,INDIRECT('HOJA AUXILIAR 2'!A42),0))),
        AND(A84="", OR(C84&lt;&gt;"", E84&lt;&gt;"", G84&lt;&gt;""))
), "⚠️ Revisar los datos introducidos", "")</f>
        <v/>
      </c>
    </row>
    <row r="85" spans="1:14" x14ac:dyDescent="0.35">
      <c r="A85" s="135"/>
      <c r="B85" s="136"/>
      <c r="C85" s="123"/>
      <c r="D85" s="124"/>
      <c r="E85" s="121"/>
      <c r="F85" s="122"/>
      <c r="G85" s="95"/>
      <c r="H85" s="127"/>
      <c r="I85" s="128"/>
      <c r="J85" s="128"/>
      <c r="K85" s="128"/>
      <c r="L85" s="128"/>
      <c r="M85" s="129"/>
      <c r="N85" s="97" t="str">
        <f ca="1">IF(OR(
    AND(A85&lt;&gt;"", OR(C85="", G85="")),
    AND(C85&lt;&gt;"", ISERROR(MATCH(C85,INDIRECT('HOJA AUXILIAR 2'!A43),0))),
        AND(A85="", OR(C85&lt;&gt;"", E85&lt;&gt;"", G85&lt;&gt;""))
), "⚠️ Revisar los datos introducidos", "")</f>
        <v/>
      </c>
    </row>
    <row r="86" spans="1:14" ht="15" thickBot="1" x14ac:dyDescent="0.4">
      <c r="A86" s="137"/>
      <c r="B86" s="138"/>
      <c r="C86" s="133"/>
      <c r="D86" s="134"/>
      <c r="E86" s="125"/>
      <c r="F86" s="126"/>
      <c r="G86" s="96"/>
      <c r="H86" s="130"/>
      <c r="I86" s="131"/>
      <c r="J86" s="131"/>
      <c r="K86" s="131"/>
      <c r="L86" s="131"/>
      <c r="M86" s="132"/>
      <c r="N86" s="97" t="str">
        <f ca="1">IF(OR(
    AND(A86&lt;&gt;"", OR(C86="", G86="")),
    AND(C86&lt;&gt;"", ISERROR(MATCH(C86,INDIRECT('HOJA AUXILIAR 2'!A44),0))),
        AND(A86="", OR(C86&lt;&gt;"", E86&lt;&gt;"", G86&lt;&gt;""))
), "⚠️ Revisar los datos introducidos", "")</f>
        <v/>
      </c>
    </row>
    <row r="87" spans="1:14" ht="15" thickBot="1" x14ac:dyDescent="0.4">
      <c r="A87" s="87"/>
      <c r="B87" s="87"/>
      <c r="C87" s="88"/>
      <c r="D87" s="88"/>
      <c r="E87" s="88"/>
      <c r="F87" s="87"/>
      <c r="G87" s="87"/>
      <c r="H87" s="87"/>
      <c r="I87" s="87"/>
      <c r="J87" s="87"/>
      <c r="K87" s="88"/>
      <c r="L87" s="88"/>
      <c r="M87" s="89"/>
    </row>
    <row r="88" spans="1:14" ht="15" thickBot="1" x14ac:dyDescent="0.4">
      <c r="A88" s="149" t="s">
        <v>75</v>
      </c>
      <c r="B88" s="150"/>
      <c r="C88" s="150"/>
      <c r="D88" s="150"/>
      <c r="E88" s="150"/>
      <c r="F88" s="150"/>
      <c r="G88" s="150"/>
      <c r="H88" s="150"/>
      <c r="I88" s="150"/>
      <c r="J88" s="150"/>
      <c r="K88" s="150"/>
      <c r="L88" s="150"/>
      <c r="M88" s="151"/>
    </row>
    <row r="89" spans="1:14" ht="15" thickBot="1" x14ac:dyDescent="0.4">
      <c r="A89" s="87"/>
      <c r="B89" s="87"/>
      <c r="C89" s="88"/>
      <c r="D89" s="88"/>
      <c r="E89" s="88"/>
      <c r="F89" s="87"/>
      <c r="G89" s="87"/>
      <c r="H89" s="87"/>
      <c r="I89" s="87"/>
      <c r="J89" s="87"/>
      <c r="K89" s="88"/>
      <c r="L89" s="88"/>
      <c r="M89" s="89"/>
    </row>
    <row r="90" spans="1:14" ht="15" thickBot="1" x14ac:dyDescent="0.4">
      <c r="A90" s="195" t="s">
        <v>76</v>
      </c>
      <c r="B90" s="196"/>
      <c r="C90" s="80" t="b">
        <v>0</v>
      </c>
      <c r="D90" s="90"/>
      <c r="E90" s="90"/>
      <c r="F90" s="90"/>
      <c r="G90" s="90"/>
      <c r="H90" s="90"/>
      <c r="I90" s="90"/>
      <c r="J90" s="90"/>
      <c r="K90" s="90"/>
      <c r="L90" s="90"/>
      <c r="M90" s="90"/>
    </row>
    <row r="91" spans="1:14" ht="15" thickBot="1" x14ac:dyDescent="0.4">
      <c r="A91" s="195" t="s">
        <v>77</v>
      </c>
      <c r="B91" s="196"/>
      <c r="C91" s="81"/>
      <c r="D91" s="88"/>
      <c r="E91" s="88"/>
      <c r="F91" s="87"/>
      <c r="G91" s="87"/>
      <c r="H91" s="87"/>
      <c r="I91" s="87"/>
      <c r="J91" s="87"/>
      <c r="K91" s="88"/>
      <c r="L91" s="88"/>
      <c r="M91" s="89"/>
    </row>
    <row r="92" spans="1:14" ht="15" thickBot="1" x14ac:dyDescent="0.4">
      <c r="A92" s="149" t="s">
        <v>78</v>
      </c>
      <c r="B92" s="150"/>
      <c r="C92" s="151"/>
      <c r="D92" s="90"/>
      <c r="E92" s="90"/>
      <c r="F92" s="90"/>
      <c r="G92" s="90"/>
      <c r="H92" s="90"/>
      <c r="I92" s="90"/>
      <c r="J92" s="90"/>
      <c r="K92" s="90"/>
      <c r="L92" s="90"/>
      <c r="M92" s="90"/>
    </row>
  </sheetData>
  <sheetProtection algorithmName="SHA-512" hashValue="hcIyhDKdqFg+W25LzXtxt2JWY9h8hED7C7Q/ZnL3mQrBdAfKRiBDcSFMnLv5N6xivN1SvB1w7/qwRnj+1RCu1A==" saltValue="jaj1JNQ8u39MTE14Wn60Nw==" spinCount="100000" sheet="1" formatRows="0"/>
  <protectedRanges>
    <protectedRange algorithmName="SHA-512" hashValue="UKKdtZ9xfabfBSaZ2k2MV4MUZFYJSxw29dbZDtP5fqOjcNUyjV3oGTtWLT6oU2ARFAPvTQ8F/cNQWX3TYI9uZg==" saltValue="bWgXSk/QtjNYW520N1QFUg==" spinCount="100000" sqref="B6" name="CODIGO_MANT_1"/>
  </protectedRanges>
  <mergeCells count="238">
    <mergeCell ref="H86:M86"/>
    <mergeCell ref="H77:M77"/>
    <mergeCell ref="H78:M78"/>
    <mergeCell ref="H79:M79"/>
    <mergeCell ref="H80:M80"/>
    <mergeCell ref="H81:M81"/>
    <mergeCell ref="H82:M82"/>
    <mergeCell ref="H83:M83"/>
    <mergeCell ref="H84:M84"/>
    <mergeCell ref="H85:M85"/>
    <mergeCell ref="A80:B80"/>
    <mergeCell ref="A81:B81"/>
    <mergeCell ref="H43:M43"/>
    <mergeCell ref="H44:M44"/>
    <mergeCell ref="H45:M45"/>
    <mergeCell ref="H46:M46"/>
    <mergeCell ref="H47:M47"/>
    <mergeCell ref="H48:M48"/>
    <mergeCell ref="H49:M49"/>
    <mergeCell ref="H50:M50"/>
    <mergeCell ref="H51:M51"/>
    <mergeCell ref="H52:M52"/>
    <mergeCell ref="H53:M53"/>
    <mergeCell ref="H54:M54"/>
    <mergeCell ref="H55:M55"/>
    <mergeCell ref="H56:M56"/>
    <mergeCell ref="H57:M57"/>
    <mergeCell ref="H58:M58"/>
    <mergeCell ref="H59:M59"/>
    <mergeCell ref="H60:M60"/>
    <mergeCell ref="H61:M61"/>
    <mergeCell ref="H62:M62"/>
    <mergeCell ref="H63:M63"/>
    <mergeCell ref="H64:M64"/>
    <mergeCell ref="A88:M88"/>
    <mergeCell ref="A44:B44"/>
    <mergeCell ref="A86:B86"/>
    <mergeCell ref="A50:B50"/>
    <mergeCell ref="A51:B51"/>
    <mergeCell ref="A52:B52"/>
    <mergeCell ref="A53:B53"/>
    <mergeCell ref="A54:B54"/>
    <mergeCell ref="A45:B45"/>
    <mergeCell ref="A78:B78"/>
    <mergeCell ref="A65:B65"/>
    <mergeCell ref="A66:B66"/>
    <mergeCell ref="A67:B67"/>
    <mergeCell ref="A68:B68"/>
    <mergeCell ref="A69:B69"/>
    <mergeCell ref="A61:B61"/>
    <mergeCell ref="A62:B62"/>
    <mergeCell ref="A63:B63"/>
    <mergeCell ref="A83:B83"/>
    <mergeCell ref="A84:B84"/>
    <mergeCell ref="A79:B79"/>
    <mergeCell ref="A70:B70"/>
    <mergeCell ref="A82:B82"/>
    <mergeCell ref="A75:B75"/>
    <mergeCell ref="A71:B71"/>
    <mergeCell ref="A72:B72"/>
    <mergeCell ref="A73:B73"/>
    <mergeCell ref="A74:B74"/>
    <mergeCell ref="A85:B85"/>
    <mergeCell ref="A42:M42"/>
    <mergeCell ref="C43:D43"/>
    <mergeCell ref="C44:D44"/>
    <mergeCell ref="C45:D45"/>
    <mergeCell ref="C46:D46"/>
    <mergeCell ref="A46:B46"/>
    <mergeCell ref="A47:B47"/>
    <mergeCell ref="A48:B48"/>
    <mergeCell ref="A49:B49"/>
    <mergeCell ref="A60:B60"/>
    <mergeCell ref="A55:B55"/>
    <mergeCell ref="A56:B56"/>
    <mergeCell ref="A57:B57"/>
    <mergeCell ref="A58:B58"/>
    <mergeCell ref="A59:B59"/>
    <mergeCell ref="A64:B64"/>
    <mergeCell ref="A43:B43"/>
    <mergeCell ref="A76:B76"/>
    <mergeCell ref="A77:B77"/>
    <mergeCell ref="A23:B23"/>
    <mergeCell ref="E23:G23"/>
    <mergeCell ref="A24:B24"/>
    <mergeCell ref="E24:G24"/>
    <mergeCell ref="K24:L24"/>
    <mergeCell ref="A25:B25"/>
    <mergeCell ref="E25:G25"/>
    <mergeCell ref="A33:E33"/>
    <mergeCell ref="H33:L33"/>
    <mergeCell ref="K25:L25"/>
    <mergeCell ref="A40:M40"/>
    <mergeCell ref="K26:L26"/>
    <mergeCell ref="I28:L28"/>
    <mergeCell ref="H30:L30"/>
    <mergeCell ref="H31:L31"/>
    <mergeCell ref="A26:B26"/>
    <mergeCell ref="A32:E32"/>
    <mergeCell ref="H32:L32"/>
    <mergeCell ref="A38:M38"/>
    <mergeCell ref="A34:E34"/>
    <mergeCell ref="A35:E35"/>
    <mergeCell ref="H35:L35"/>
    <mergeCell ref="A37:M37"/>
    <mergeCell ref="A22:B22"/>
    <mergeCell ref="A17:M17"/>
    <mergeCell ref="A18:B18"/>
    <mergeCell ref="E18:G18"/>
    <mergeCell ref="I18:L18"/>
    <mergeCell ref="A19:B19"/>
    <mergeCell ref="E19:G19"/>
    <mergeCell ref="I19:L19"/>
    <mergeCell ref="A20:B20"/>
    <mergeCell ref="E20:G20"/>
    <mergeCell ref="I20:L20"/>
    <mergeCell ref="A21:B21"/>
    <mergeCell ref="E21:G21"/>
    <mergeCell ref="I21:L21"/>
    <mergeCell ref="C47:D47"/>
    <mergeCell ref="C48:D48"/>
    <mergeCell ref="C49:D49"/>
    <mergeCell ref="C50:D50"/>
    <mergeCell ref="C51:D51"/>
    <mergeCell ref="C52:D52"/>
    <mergeCell ref="A15:C15"/>
    <mergeCell ref="D15:M15"/>
    <mergeCell ref="A4:M4"/>
    <mergeCell ref="A8:M8"/>
    <mergeCell ref="C9:D9"/>
    <mergeCell ref="E9:M9"/>
    <mergeCell ref="B10:D10"/>
    <mergeCell ref="H10:M10"/>
    <mergeCell ref="B11:M11"/>
    <mergeCell ref="B14:C14"/>
    <mergeCell ref="D14:E14"/>
    <mergeCell ref="F14:M14"/>
    <mergeCell ref="A13:M13"/>
    <mergeCell ref="A5:M5"/>
    <mergeCell ref="E6:F6"/>
    <mergeCell ref="G6:M6"/>
    <mergeCell ref="E22:G22"/>
    <mergeCell ref="I22:L22"/>
    <mergeCell ref="C86:D86"/>
    <mergeCell ref="E43:F43"/>
    <mergeCell ref="E44:F44"/>
    <mergeCell ref="E45:F45"/>
    <mergeCell ref="E46:F46"/>
    <mergeCell ref="E47:F47"/>
    <mergeCell ref="E48:F48"/>
    <mergeCell ref="C77:D77"/>
    <mergeCell ref="C78:D78"/>
    <mergeCell ref="C79:D79"/>
    <mergeCell ref="C80:D80"/>
    <mergeCell ref="C81:D81"/>
    <mergeCell ref="C82:D82"/>
    <mergeCell ref="C71:D71"/>
    <mergeCell ref="C72:D72"/>
    <mergeCell ref="C73:D73"/>
    <mergeCell ref="C74:D74"/>
    <mergeCell ref="C75:D75"/>
    <mergeCell ref="C76:D76"/>
    <mergeCell ref="C65:D65"/>
    <mergeCell ref="C66:D66"/>
    <mergeCell ref="C67:D67"/>
    <mergeCell ref="C68:D68"/>
    <mergeCell ref="C69:D69"/>
    <mergeCell ref="E49:F49"/>
    <mergeCell ref="E50:F50"/>
    <mergeCell ref="E51:F51"/>
    <mergeCell ref="E52:F52"/>
    <mergeCell ref="E53:F53"/>
    <mergeCell ref="E54:F54"/>
    <mergeCell ref="C83:D83"/>
    <mergeCell ref="C84:D84"/>
    <mergeCell ref="C85:D85"/>
    <mergeCell ref="C70:D70"/>
    <mergeCell ref="C59:D59"/>
    <mergeCell ref="C60:D60"/>
    <mergeCell ref="C61:D61"/>
    <mergeCell ref="C62:D62"/>
    <mergeCell ref="C63:D63"/>
    <mergeCell ref="C64:D64"/>
    <mergeCell ref="C56:D56"/>
    <mergeCell ref="C57:D57"/>
    <mergeCell ref="C58:D58"/>
    <mergeCell ref="C53:D53"/>
    <mergeCell ref="C54:D54"/>
    <mergeCell ref="C55:D55"/>
    <mergeCell ref="E55:F55"/>
    <mergeCell ref="E61:F61"/>
    <mergeCell ref="E62:F62"/>
    <mergeCell ref="E63:F63"/>
    <mergeCell ref="E64:F64"/>
    <mergeCell ref="E65:F65"/>
    <mergeCell ref="E66:F66"/>
    <mergeCell ref="E56:F56"/>
    <mergeCell ref="E57:F57"/>
    <mergeCell ref="E58:F58"/>
    <mergeCell ref="E59:F59"/>
    <mergeCell ref="E60:F60"/>
    <mergeCell ref="E82:F82"/>
    <mergeCell ref="E83:F83"/>
    <mergeCell ref="E84:F84"/>
    <mergeCell ref="E73:F73"/>
    <mergeCell ref="E74:F74"/>
    <mergeCell ref="E77:F77"/>
    <mergeCell ref="E78:F78"/>
    <mergeCell ref="E67:F67"/>
    <mergeCell ref="E68:F68"/>
    <mergeCell ref="E69:F69"/>
    <mergeCell ref="E70:F70"/>
    <mergeCell ref="E71:F71"/>
    <mergeCell ref="E72:F72"/>
    <mergeCell ref="H65:M65"/>
    <mergeCell ref="H66:M66"/>
    <mergeCell ref="H67:M67"/>
    <mergeCell ref="H68:M68"/>
    <mergeCell ref="A92:C92"/>
    <mergeCell ref="E1:M1"/>
    <mergeCell ref="E2:M3"/>
    <mergeCell ref="A90:B90"/>
    <mergeCell ref="A91:B91"/>
    <mergeCell ref="E75:F75"/>
    <mergeCell ref="E76:F76"/>
    <mergeCell ref="H69:M69"/>
    <mergeCell ref="H70:M70"/>
    <mergeCell ref="H71:M71"/>
    <mergeCell ref="H72:M72"/>
    <mergeCell ref="H73:M73"/>
    <mergeCell ref="H74:M74"/>
    <mergeCell ref="H75:M75"/>
    <mergeCell ref="H76:M76"/>
    <mergeCell ref="E85:F85"/>
    <mergeCell ref="E86:F86"/>
    <mergeCell ref="E79:F79"/>
    <mergeCell ref="E80:F80"/>
    <mergeCell ref="E81:F81"/>
  </mergeCells>
  <phoneticPr fontId="11" type="noConversion"/>
  <conditionalFormatting sqref="A44:B86">
    <cfRule type="expression" dxfId="7" priority="10">
      <formula>AND(A44="", OR(C44&lt;&gt;"", E44&lt;&gt;"", G44&lt;&gt;""))</formula>
    </cfRule>
  </conditionalFormatting>
  <conditionalFormatting sqref="C44:D86">
    <cfRule type="expression" dxfId="6" priority="6">
      <formula>AND(A44&lt;&gt;"", C44="")</formula>
    </cfRule>
    <cfRule type="expression" dxfId="4" priority="9">
      <formula>AND(A44="", C44&lt;&gt;"")</formula>
    </cfRule>
  </conditionalFormatting>
  <conditionalFormatting sqref="E44:F86">
    <cfRule type="expression" dxfId="3" priority="1">
      <formula>AND(A44&lt;&gt;"", E44="")</formula>
    </cfRule>
    <cfRule type="expression" dxfId="2" priority="2">
      <formula>AND(A44="", E44&lt;&gt;"")</formula>
    </cfRule>
  </conditionalFormatting>
  <conditionalFormatting sqref="G44:H86">
    <cfRule type="expression" dxfId="1" priority="5">
      <formula>AND(A44&lt;&gt;"", G44="")</formula>
    </cfRule>
    <cfRule type="expression" dxfId="0" priority="8">
      <formula>AND(A44="", G44&lt;&gt;"")</formula>
    </cfRule>
  </conditionalFormatting>
  <dataValidations count="48">
    <dataValidation type="list" allowBlank="1" showInputMessage="1" showErrorMessage="1" sqref="C91" xr:uid="{566D1D7D-888B-4CDB-8DEF-EA7544134CCB}">
      <formula1>listades_equipoauditor</formula1>
    </dataValidation>
    <dataValidation allowBlank="1" showInputMessage="1" showErrorMessage="1" prompt="Introduzca la serie correspondiente del tipo de vehículo seleccionado." sqref="C43:D43" xr:uid="{2BECC733-5B84-4788-8A96-B21C38077575}"/>
    <dataValidation type="list" allowBlank="1" showInputMessage="1" showErrorMessage="1" prompt="Si no conoce el código de su empresa, consulte la pestaña MANTENEDORES." sqref="B6" xr:uid="{40AABC44-61B6-41C7-A783-99F876897A24}">
      <formula1>autorell_codmant</formula1>
    </dataValidation>
    <dataValidation type="list" allowBlank="1" showInputMessage="1" showErrorMessage="1" prompt="Si no conoce el código de la instalación, consulte la pestaña INSTALACIONES." sqref="B9" xr:uid="{FB27C088-D4E1-4167-BC6D-00CA3E240C11}">
      <formula1>listades_codinst</formula1>
    </dataValidation>
    <dataValidation allowBlank="1" showInputMessage="1" showErrorMessage="1" prompt="Si conoce el correo electrónico general o de la persona responsable de la instalación, por favor, póngalo en la casilla de OBSERVACIONES MEDIOS PRODUCTIVOS." sqref="D15:M15" xr:uid="{8528830E-5E79-420E-82ED-E247C67825C9}"/>
    <dataValidation allowBlank="1" showInputMessage="1" showErrorMessage="1" prompt="Introduzca el número total de vías de la instalación de las que va a hacer uso, incluidas las que tienen foso. No tiene por qué coincidir con el número total de vías de la instalación." sqref="A18:C18" xr:uid="{1C7A99A8-6AED-4C20-B3D3-1780B95B419D}"/>
    <dataValidation allowBlank="1" showInputMessage="1" showErrorMessage="1" prompt="Introduzca el número de vías con foso de las que va a hacer uso." sqref="A19:C19" xr:uid="{FC933188-1010-4BE8-B6C8-205C4CA743B3}"/>
    <dataValidation allowBlank="1" showInputMessage="1" showErrorMessage="1" prompt="Marque únicamente los anchos de vía de la instalación de los que va a hacer uso." sqref="A20:C20" xr:uid="{9B1ED1CD-D7C1-4663-A82A-F1AB4DF70C40}"/>
    <dataValidation allowBlank="1" showInputMessage="1" showErrorMessage="1" prompt="Introduzca la longitud máxima de vía cubierta de la instalación de la que va a hacer uso. No se considerán las vías de estacionemiento del exterior de la instalación." sqref="A24:C24" xr:uid="{C644C40C-557D-4EAA-9D81-2DCBB5CA478B}"/>
    <dataValidation allowBlank="1" showInputMessage="1" showErrorMessage="1" prompt="Introduzca el número de vías electrificadas cubiertas de las que va a hacer uso para el mantenimiento. No se consideran las vías que se encuentran fuera de la instalación cubierta o de estacionamiento." sqref="A25:C25" xr:uid="{22AED0FB-4D1E-4F37-B450-D5F9AFBAE4D4}"/>
    <dataValidation allowBlank="1" showInputMessage="1" showErrorMessage="1" prompt="Marque la casilla si existe vía nivelada para llevar a cabo las operaciones del plan de mantenimiento que así lo exijan." sqref="A26:C26" xr:uid="{98B5F6DD-DA1E-4935-99FF-DC5C55751A0C}"/>
    <dataValidation allowBlank="1" showInputMessage="1" showErrorMessage="1" prompt="Si ha marcado la casilla, introduzca la carga máxima del puente grúa que tenga el mayor valor y que vaya a utilizar en el mantenimiento. No necesariamente ha de ser el que tenga más capacidad de la instalación." sqref="C28:D28" xr:uid="{C2F82B66-737D-4A7A-9984-2EE69CFAB748}"/>
    <dataValidation allowBlank="1" showInputMessage="1" showErrorMessage="1" prompt="Si ha marcado la casilla, introduzca solo el valor de la mayor carga que se pueda levantar con los gatos de levante que vaya a utilizar. No necesariamente ha de ser los de mayor carga de la instalación ." sqref="C29:D29" xr:uid="{AB9D85A0-AFAA-4940-ABDF-DBD32E491D18}"/>
    <dataValidation allowBlank="1" showInputMessage="1" showErrorMessage="1" prompt="Si ha marcado la casilla, introduzca el mayor valor del bajabogies que vaya a utilizar. No necesariamente ha de coincidir con el de mayor valor de la instalación." sqref="C30:D30" xr:uid="{3DB75AEE-9EFA-4CC9-830B-4DF3201580E6}"/>
    <dataValidation allowBlank="1" showInputMessage="1" showErrorMessage="1" prompt="Marque la casilla solo si va a utilizar prensa de bogies para las operaciones de mantenimiento que vaya a realizar, en caso de que la instalación la tenga." sqref="A32:F32" xr:uid="{6380D28F-B34A-48BC-8795-DBDA3F94C3A2}"/>
    <dataValidation allowBlank="1" showInputMessage="1" showErrorMessage="1" prompt="Marque la casilla solo si va a usar prensa de calado y decalado de ruedas para las operaciones de mantenimiento que vaya a realizar, en caso de que la instalación la tenga." sqref="A33:F33" xr:uid="{64C2E4F3-1C66-4D7B-9EA2-29144F2A75A2}"/>
    <dataValidation allowBlank="1" showInputMessage="1" showErrorMessage="1" prompt="Marque la casilla solo si va a usar prensa de y útil para la verificación de muelles de suspensión para las operaciones de mantenimiento que vaya a realizar, en caso de que la instalación la tenga." sqref="A34:F34" xr:uid="{5FCFA025-9380-49F3-BDC6-68DA8D3BC83C}"/>
    <dataValidation allowBlank="1" showInputMessage="1" showErrorMessage="1" prompt="Marque la casilla solo si va a utilizar prensa y útil para la verificación de amortiguador hidráulico para las operaciones de mantenimiento que vaya a realizar, en caso de que la instalación la tenga." sqref="A35:F35" xr:uid="{ECB808B4-B948-48EA-B944-E29DE1B7C588}"/>
    <dataValidation allowBlank="1" showInputMessage="1" showErrorMessage="1" prompt="Marque la casilla solo si va a usar el torno de foso para las operaciones de mantenimiento que vaya a realizar, en caso de que la instalación la tenga." sqref="E18:H18" xr:uid="{D6277441-FFB3-48EA-9D26-27A4FA6EA9CA}"/>
    <dataValidation allowBlank="1" showInputMessage="1" showErrorMessage="1" prompt="Marque la casilla solo si va a usar el torno para la mecanización de ruedas para las operaciones de mantenimiento que vaya a realizar, en caso de que la instalación la tenga." sqref="E19:H19" xr:uid="{4E13FF62-49B0-4821-89A9-0BAA12DF2FFB}"/>
    <dataValidation allowBlank="1" showInputMessage="1" showErrorMessage="1" prompt="Marque la casilla solo si va a usar el torno para la mecanización de ejes para las operaciones de mantenimiento que vaya a realizar, en caso de que la instalación la tenga." sqref="E20:H20" xr:uid="{09CDC8D9-E264-4E74-A02E-11EA53A473D4}"/>
    <dataValidation allowBlank="1" showInputMessage="1" showErrorMessage="1" prompt="Marque la casilla solo si va a usar el torno para la mecanización de manguetas para las operaciones de mantenimiento que vaya a realizar, en caso de que la instalación la tenga." sqref="E21:H21" xr:uid="{E92BC25A-9DB9-436D-B118-D4D95213C6E6}"/>
    <dataValidation allowBlank="1" showInputMessage="1" showErrorMessage="1" prompt="Marque la casilla solo si va a usar el torno para la mecanización de cubos de rueda para las operaciones de mantenimiento que vaya a realizar, en caso de que la instalación la tenga." sqref="E22:H22" xr:uid="{8AF514E4-BCC5-4940-9F45-B6A832B701C1}"/>
    <dataValidation allowBlank="1" showInputMessage="1" showErrorMessage="1" prompt="Marque la casilla solo si va a usar el torno para la mecanización de la zona de calado de ejes para las operaciones de mantenimiento que vaya a realizar, en caso de que la instalación la tenga." sqref="E23:H23" xr:uid="{276D216F-8FD4-437B-ACD1-9CCB1975FDCD}"/>
    <dataValidation allowBlank="1" showInputMessage="1" showErrorMessage="1" prompt="Marque la casilla solo si va a usar el torno para el calado y decalado de rodamientos para las operaciones de mantenimiento que vaya a realizar, en caso de que la instalación la tenga." sqref="E24:H24" xr:uid="{7331CADA-29B6-45D4-A018-C7BE5F5B7108}"/>
    <dataValidation allowBlank="1" showInputMessage="1" showErrorMessage="1" prompt="Marque la casilla solo si va a usar el una instalación que cumpla los requisitos para el mantenimiento de rodamientos para las operaciones de mantenimiento que vaya a realizar, en caso de que la instalación la tenga." sqref="E25:H25" xr:uid="{7DA9B555-21EA-465B-873C-DAF48E99E3B7}"/>
    <dataValidation allowBlank="1" showInputMessage="1" showErrorMessage="1" prompt="Marque la casilla solo si va a usar instalaciones de reparación de motores eléctricos para las operaciones de mantenimiento que vaya a realizar, en caso de que la instalación las tenga." sqref="I18:M18" xr:uid="{BCFC2DC9-D3D1-4181-8B6C-88B904316C6A}"/>
    <dataValidation allowBlank="1" showInputMessage="1" showErrorMessage="1" prompt="Marque la casilla solo si va a usar el banco de pruebas para motores eléctricos para las operaciones de mantenimiento que vaya a realizar, en caso de que la instalación tenga." sqref="I19:M19" xr:uid="{B5DC8AC6-D1A2-4DEF-A1F0-4A45B5EF454D}"/>
    <dataValidation allowBlank="1" showInputMessage="1" showErrorMessage="1" prompt="Marque la casilla solo si va a usar instalaciones de reparación de motores diésel para las operaciones de mantenimiento que vaya a realizar, en caso de que la instalación las tenga." sqref="I20:M20" xr:uid="{2FD037F8-BAD2-4AC3-92E8-905A1E4F8852}"/>
    <dataValidation allowBlank="1" showInputMessage="1" showErrorMessage="1" prompt="Marque la casilla solo si va a usar el banco de pruebas para motores diésel para las operaciones de mantenimiento que vaya a realizar, en caso de que la instalación tenga." sqref="I21:M21" xr:uid="{BAA9DB34-1F07-4024-8272-9FCA6DE18358}"/>
    <dataValidation allowBlank="1" showInputMessage="1" showErrorMessage="1" prompt="En caso de que la instalación tenga extractor de humos y vaya a realizar operaciones de mantenimiento y prueba de motores diésel, marque esta casilla." sqref="I22:M22" xr:uid="{B0332175-C3C4-4BAA-8D6F-1EEDF4C09FF2}"/>
    <dataValidation allowBlank="1" showInputMessage="1" showErrorMessage="1" prompt="Si la instalación posee medios para acceder a los techos del material a manener y va a realizar operaciones en los mismos, marque esta casilla." sqref="K24:M24" xr:uid="{132B6B54-B0A5-44C6-87DC-4BE8B284BAE3}"/>
    <dataValidation allowBlank="1" showInputMessage="1" showErrorMessage="1" prompt="Marque esta casilla si las vías que va a utilizar para las operaciones de mantenimiento tienen líneas de vida." sqref="K25:M25" xr:uid="{0175CA61-24EB-46F6-B9F3-E6AB5E402105}"/>
    <dataValidation allowBlank="1" showInputMessage="1" showErrorMessage="1" prompt="Marque esta casilla si las vías electrificadas donde se van a ejecutar las operaciones de mantenimiento tienen seccionadores de catenaria." sqref="K26:M26" xr:uid="{5024C3BA-1556-474B-BF38-5147F52A709D}"/>
    <dataValidation allowBlank="1" showInputMessage="1" showErrorMessage="1" prompt="En caso de exitir instalaciones para inertizar los vehículos que transportan MM.PP. y van a ser utilizadas para las operaciones de mantenimiento que vaya a realizar, marque esta casilla." sqref="I28:M28" xr:uid="{9EEEC6C5-14EE-44E1-92E9-184FF629F1D8}"/>
    <dataValidation allowBlank="1" showInputMessage="1" showErrorMessage="1" prompt="Marque la casilla solo si va a usar bancos para verificar los componentes de freno para las operaciones de mantenimiento que vaya a realizar, en caso de que la instalación lo tenga." sqref="H30:M30" xr:uid="{984572AF-1851-4FD0-A53E-7D1575656C86}"/>
    <dataValidation allowBlank="1" showInputMessage="1" showErrorMessage="1" prompt="Marque la casilla solo si va a usar bancos para verificar el freno de aire comprimido en vehículos aislados para las operaciones de mantenimiento que vaya a realizar, en caso de que la instalación lo tenga." sqref="H31:M31" xr:uid="{1C41353E-BFAA-4223-ABB8-A08F12542818}"/>
    <dataValidation allowBlank="1" showInputMessage="1" showErrorMessage="1" prompt="Marque la casilla solo si va a usar bancos para verificar el freno de aire comprimido composiciones para las operaciones de mantenimiento que vaya a realizar, en caso de que la instalación lo tenga." sqref="H32:M32" xr:uid="{6D04F203-B102-42D7-AA5C-BC14EA588F65}"/>
    <dataValidation allowBlank="1" showInputMessage="1" showErrorMessage="1" prompt="Marque esta casilla si posee un espacio propio en la instalación en donde acopiar repuestos, recambios y componentes." sqref="H33:M33" xr:uid="{75A88B55-13D6-457D-92B9-0DBB07A76ED0}"/>
    <dataValidation allowBlank="1" showInputMessage="1" showErrorMessage="1" prompt="Marque la casilla solo si va a usar la instalación de granallado para las operaciones de mantenimiento que vaya a realizar, en caso de que la instalación la tenga." sqref="H35:M35" xr:uid="{225369F8-0D21-4BAA-A636-B7FBF30C03B5}"/>
    <dataValidation allowBlank="1" showInputMessage="1" showErrorMessage="1" prompt="Rellene una sola línea por cada serie o vehículo que vaya a mantener. En caso de necesitar más espacio, rellene otra solicitud con el material que falte por consignar." sqref="A42:M42" xr:uid="{E40ECEE6-E642-462C-9127-62787E58AC5F}"/>
    <dataValidation allowBlank="1" showInputMessage="1" showErrorMessage="1" prompt="Seleccione en la lista desplegable el tipo de vehículo." sqref="A43:B43" xr:uid="{F8D779DB-1668-4A98-92DB-80420DAC4A33}"/>
    <dataValidation allowBlank="1" showInputMessage="1" showErrorMessage="1" promptTitle="Plan o planes de mantenimiento" prompt="Indique el plan o planes de mantenimiento vigentes para la serie y tipo de vehículo seleccionado. _x000a_Ejemplo: PM111.Ed01.Rev01._x000a__x000a_Si son varios para la misma serie, sepárelos mediante punto y coma ( ; )._x000a_Ejemplo:_x000a_PM111.Ed01.Rev01; PM222. Ed01.Rev02." sqref="E43:F86" xr:uid="{0D3104AA-9F0C-4B77-8C53-576AB429424D}"/>
    <dataValidation allowBlank="1" showInputMessage="1" showErrorMessage="1" promptTitle="Observaciones" prompt="Realice las observaciones que estime oportunas. No tiene limitación de caracteres._x000a_Aunque visualmente solo se muestre este espacio, recuerde que puede desplegar la barra de fórmulas para ver el todo el texto introducido en la celda. " sqref="H43:M86" xr:uid="{9E4D5382-3233-447E-8F3F-B48C8FCC53DA}"/>
    <dataValidation type="list" allowBlank="1" showInputMessage="1" showErrorMessage="1" promptTitle="intervención" prompt="Consultar la hoja de INSTRUCCIONES para más información acerca de los distintos niveles de intervención." sqref="G45:G86" xr:uid="{5759B2B5-FF70-4A11-9955-E544588D602D}">
      <formula1>listades_intervencion</formula1>
    </dataValidation>
    <dataValidation type="list" allowBlank="1" showInputMessage="1" showErrorMessage="1" promptTitle="Intervención" prompt="Consultar la hoja de INSTRUCCIONES para más información acerca de los distintos niveles de intervención." sqref="G44" xr:uid="{DA3A60A1-EDAB-4C43-9C7A-9CC92402A566}">
      <formula1>listades_intervencion</formula1>
    </dataValidation>
    <dataValidation allowBlank="1" showInputMessage="1" showErrorMessage="1" promptTitle="Intervención" prompt="Consultar la hoja de INSTRUCCIONES para más información acerca de los distintos niveles de intervención." sqref="G43" xr:uid="{7B24E61E-1640-4923-924E-9A6930697DFF}"/>
    <dataValidation type="list" allowBlank="1" showInputMessage="1" showErrorMessage="1" errorTitle="Tipo de vehículo incorrecto" error="El tipo de vehículo indicado no es correcto. Eliga una de las opciones válidas de la lista desplegable." promptTitle="Tipo de vehículo" prompt="Seleccione en la lista desplegable el tipo de vehículo." sqref="A44:B86" xr:uid="{EC487B35-4815-4500-A0E9-93719728EFF7}">
      <formula1>listades_tipoveh</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7" id="{7BEF328A-C098-4B74-B54B-487DC3607D2E}">
            <xm:f>AND(C44&lt;&gt;"", ISERROR(MATCH(C44,INDIRECT('HOJA AUXILIAR 2'!A2),0)))</xm:f>
            <x14:dxf>
              <fill>
                <patternFill>
                  <bgColor rgb="FFFFFF00"/>
                </patternFill>
              </fill>
            </x14:dxf>
          </x14:cfRule>
          <xm:sqref>C44:D86</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Serie no registrada" error="Se procede a insertar una serie no registrada previamente en la lista desplegable." promptTitle="Serie" prompt="Introduzca la serie correspondiente del tipo de vehículo seleccionado._x000a__x000a_Si desea introducir una serie no registrada previamente, puede realizarlo manualmente escribiendo en esta casilla." xr:uid="{23F5B08E-3CA2-4481-BA15-EA754D1FDE81}">
          <x14:formula1>
            <xm:f>INDIRECT('HOJA AUXILIAR 2'!$A2)</xm:f>
          </x14:formula1>
          <xm:sqref>C44:D86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DB21F-CF68-49B4-B5AB-41BCB23B1332}">
  <sheetPr codeName="Hoja04">
    <tabColor rgb="FFFF0000"/>
  </sheetPr>
  <dimension ref="A1:M19"/>
  <sheetViews>
    <sheetView workbookViewId="0">
      <selection activeCell="B10" sqref="B10:D10"/>
    </sheetView>
  </sheetViews>
  <sheetFormatPr baseColWidth="10" defaultColWidth="11.453125" defaultRowHeight="14.5" x14ac:dyDescent="0.35"/>
  <cols>
    <col min="1" max="16384" width="11.453125" style="83"/>
  </cols>
  <sheetData>
    <row r="1" spans="1:13" ht="19" thickBot="1" x14ac:dyDescent="0.4">
      <c r="A1" s="28"/>
      <c r="B1" s="6"/>
      <c r="C1" s="6"/>
      <c r="D1" s="6"/>
      <c r="E1" s="197" t="s">
        <v>8</v>
      </c>
      <c r="F1" s="198"/>
      <c r="G1" s="198"/>
      <c r="H1" s="198"/>
      <c r="I1" s="198"/>
      <c r="J1" s="198"/>
      <c r="K1" s="198"/>
      <c r="L1" s="198"/>
      <c r="M1" s="199"/>
    </row>
    <row r="2" spans="1:13" x14ac:dyDescent="0.35">
      <c r="A2" s="7"/>
      <c r="B2" s="8"/>
      <c r="C2" s="8"/>
      <c r="D2" s="8"/>
      <c r="E2" s="227" t="s">
        <v>81</v>
      </c>
      <c r="F2" s="228"/>
      <c r="G2" s="228"/>
      <c r="H2" s="228"/>
      <c r="I2" s="228"/>
      <c r="J2" s="228"/>
      <c r="K2" s="228"/>
      <c r="L2" s="228"/>
      <c r="M2" s="229"/>
    </row>
    <row r="3" spans="1:13" ht="15" thickBot="1" x14ac:dyDescent="0.4">
      <c r="A3" s="9"/>
      <c r="B3" s="10"/>
      <c r="C3" s="10"/>
      <c r="D3" s="10"/>
      <c r="E3" s="230"/>
      <c r="F3" s="231"/>
      <c r="G3" s="231"/>
      <c r="H3" s="231"/>
      <c r="I3" s="231"/>
      <c r="J3" s="231"/>
      <c r="K3" s="231"/>
      <c r="L3" s="231"/>
      <c r="M3" s="232"/>
    </row>
    <row r="4" spans="1:13" ht="15" thickBot="1" x14ac:dyDescent="0.4">
      <c r="A4" s="146" t="s">
        <v>10</v>
      </c>
      <c r="B4" s="147"/>
      <c r="C4" s="147"/>
      <c r="D4" s="147"/>
      <c r="E4" s="147"/>
      <c r="F4" s="147"/>
      <c r="G4" s="147"/>
      <c r="H4" s="147"/>
      <c r="I4" s="147"/>
      <c r="J4" s="147"/>
      <c r="K4" s="147"/>
      <c r="L4" s="147"/>
      <c r="M4" s="148"/>
    </row>
    <row r="5" spans="1:13" ht="15" thickBot="1" x14ac:dyDescent="0.4">
      <c r="A5" s="166" t="s">
        <v>11</v>
      </c>
      <c r="B5" s="167"/>
      <c r="C5" s="167"/>
      <c r="D5" s="167"/>
      <c r="E5" s="167"/>
      <c r="F5" s="167"/>
      <c r="G5" s="167"/>
      <c r="H5" s="167"/>
      <c r="I5" s="167"/>
      <c r="J5" s="167"/>
      <c r="K5" s="167"/>
      <c r="L5" s="167"/>
      <c r="M5" s="168"/>
    </row>
    <row r="6" spans="1:13" ht="15" thickBot="1" x14ac:dyDescent="0.4">
      <c r="A6" s="11" t="s">
        <v>12</v>
      </c>
      <c r="B6" s="108">
        <v>38</v>
      </c>
      <c r="C6" s="12" t="s">
        <v>14</v>
      </c>
      <c r="D6" s="66" t="str" cm="1">
        <f t="array" ref="D6">INDEX(listades_cifmant,MATCH('BAJA INSTALACION'!B6,autorell_codmant,0))</f>
        <v>A85187722</v>
      </c>
      <c r="E6" s="169" t="s">
        <v>15</v>
      </c>
      <c r="F6" s="169"/>
      <c r="G6" s="223" t="str" cm="1">
        <f t="array" ref="G6">INDEX(autorell_nommant,MATCH('BAJA INSTALACION'!B6,autorell_codmant,0))</f>
        <v>BTREN MANTENIMIENTO FERROVIARIO, S.A.</v>
      </c>
      <c r="H6" s="223"/>
      <c r="I6" s="223"/>
      <c r="J6" s="223"/>
      <c r="K6" s="223"/>
      <c r="L6" s="223"/>
      <c r="M6" s="224"/>
    </row>
    <row r="7" spans="1:13" ht="15" thickBot="1" x14ac:dyDescent="0.4">
      <c r="A7" s="84"/>
      <c r="B7" s="84"/>
      <c r="C7" s="84"/>
      <c r="D7" s="84"/>
      <c r="E7" s="84"/>
      <c r="F7" s="84"/>
      <c r="G7" s="84"/>
      <c r="H7" s="84"/>
      <c r="I7" s="84"/>
      <c r="J7" s="84"/>
      <c r="K7" s="84"/>
      <c r="L7" s="84"/>
      <c r="M7" s="84"/>
    </row>
    <row r="8" spans="1:13" ht="15" thickBot="1" x14ac:dyDescent="0.4">
      <c r="A8" s="166" t="s">
        <v>16</v>
      </c>
      <c r="B8" s="167"/>
      <c r="C8" s="167"/>
      <c r="D8" s="167"/>
      <c r="E8" s="167"/>
      <c r="F8" s="167"/>
      <c r="G8" s="167"/>
      <c r="H8" s="167"/>
      <c r="I8" s="167"/>
      <c r="J8" s="167"/>
      <c r="K8" s="167"/>
      <c r="L8" s="167"/>
      <c r="M8" s="168"/>
    </row>
    <row r="9" spans="1:13" ht="15" thickBot="1" x14ac:dyDescent="0.4">
      <c r="A9" s="13" t="s">
        <v>17</v>
      </c>
      <c r="B9" s="109">
        <v>28016</v>
      </c>
      <c r="C9" s="183" t="s">
        <v>19</v>
      </c>
      <c r="D9" s="184"/>
      <c r="E9" s="215" t="str" cm="1">
        <f t="array" ref="E9">INDEX(autorell_nominst,MATCH('BAJA INSTALACION'!B9,listades_codinst,0))</f>
        <v>BM MADRID SANTA CATALINA</v>
      </c>
      <c r="F9" s="216"/>
      <c r="G9" s="216"/>
      <c r="H9" s="216"/>
      <c r="I9" s="216"/>
      <c r="J9" s="216"/>
      <c r="K9" s="216"/>
      <c r="L9" s="216"/>
      <c r="M9" s="217"/>
    </row>
    <row r="10" spans="1:13" x14ac:dyDescent="0.35">
      <c r="A10" s="14" t="s">
        <v>20</v>
      </c>
      <c r="B10" s="218" t="str" cm="1">
        <f t="array" ref="B10">INDEX(autorell_provinst,MATCH('BAJA INSTALACION'!B9,listades_codinst,0))</f>
        <v>MADRID</v>
      </c>
      <c r="C10" s="218"/>
      <c r="D10" s="218"/>
      <c r="E10" s="15" t="s">
        <v>21</v>
      </c>
      <c r="F10" s="111" cm="1">
        <f t="array" ref="F10">INDEX(autorell_cpinst,MATCH('BAJA INSTALACION'!B9,listades_codinst,0))</f>
        <v>28053</v>
      </c>
      <c r="G10" s="15" t="s">
        <v>22</v>
      </c>
      <c r="H10" s="218" t="str" cm="1">
        <f t="array" ref="H10">INDEX(autorell_provinst,MATCH('BAJA INSTALACION'!B9,listades_codinst,0))</f>
        <v>MADRID</v>
      </c>
      <c r="I10" s="218"/>
      <c r="J10" s="218"/>
      <c r="K10" s="218"/>
      <c r="L10" s="218"/>
      <c r="M10" s="219"/>
    </row>
    <row r="11" spans="1:13" ht="15" thickBot="1" x14ac:dyDescent="0.4">
      <c r="A11" s="17" t="s">
        <v>23</v>
      </c>
      <c r="B11" s="220" t="str" cm="1">
        <f t="array" ref="B11">INDEX(autorell_dirinst,MATCH('BAJA INSTALACION'!B9,listades_codinst,0))</f>
        <v xml:space="preserve">Avenida Santa Catalina, 14 </v>
      </c>
      <c r="C11" s="220"/>
      <c r="D11" s="220"/>
      <c r="E11" s="220"/>
      <c r="F11" s="220"/>
      <c r="G11" s="220"/>
      <c r="H11" s="220"/>
      <c r="I11" s="220"/>
      <c r="J11" s="220"/>
      <c r="K11" s="220"/>
      <c r="L11" s="220"/>
      <c r="M11" s="221"/>
    </row>
    <row r="12" spans="1:13" ht="15" thickBot="1" x14ac:dyDescent="0.4">
      <c r="A12" s="84"/>
      <c r="B12" s="84"/>
      <c r="C12" s="84"/>
      <c r="D12" s="84"/>
      <c r="E12" s="84"/>
      <c r="F12" s="84"/>
      <c r="G12" s="84"/>
      <c r="H12" s="84"/>
      <c r="I12" s="84"/>
      <c r="J12" s="84"/>
      <c r="K12" s="84"/>
      <c r="L12" s="84"/>
      <c r="M12" s="84"/>
    </row>
    <row r="13" spans="1:13" ht="15" thickBot="1" x14ac:dyDescent="0.4">
      <c r="A13" s="166" t="s">
        <v>24</v>
      </c>
      <c r="B13" s="167"/>
      <c r="C13" s="167"/>
      <c r="D13" s="167"/>
      <c r="E13" s="167"/>
      <c r="F13" s="167"/>
      <c r="G13" s="167"/>
      <c r="H13" s="167"/>
      <c r="I13" s="167"/>
      <c r="J13" s="167"/>
      <c r="K13" s="167"/>
      <c r="L13" s="167"/>
      <c r="M13" s="168"/>
    </row>
    <row r="14" spans="1:13" x14ac:dyDescent="0.35">
      <c r="A14" s="13" t="s">
        <v>14</v>
      </c>
      <c r="B14" s="215" t="str" cm="1">
        <f t="array" ref="B14">INDEX(listades_cifprop,MATCH('BAJA INSTALACION'!B9,autorell_codinst,0))</f>
        <v>A86868239</v>
      </c>
      <c r="C14" s="222"/>
      <c r="D14" s="174" t="s">
        <v>15</v>
      </c>
      <c r="E14" s="173"/>
      <c r="F14" s="215" t="str" cm="1">
        <f t="array" ref="F14">INDEX(autorell_nomprop,MATCH('BAJA INSTALACION'!B9,autorell_codinst,0))</f>
        <v>RENFE INGENIERÍA Y MANTENIMIENTO, S.M.E., S.A.</v>
      </c>
      <c r="G14" s="216"/>
      <c r="H14" s="216"/>
      <c r="I14" s="216"/>
      <c r="J14" s="216"/>
      <c r="K14" s="216"/>
      <c r="L14" s="216"/>
      <c r="M14" s="217"/>
    </row>
    <row r="15" spans="1:13" ht="15" thickBot="1" x14ac:dyDescent="0.4">
      <c r="A15" s="142" t="s">
        <v>25</v>
      </c>
      <c r="B15" s="143"/>
      <c r="C15" s="144"/>
      <c r="D15" s="212" t="str" cm="1">
        <f t="array" ref="D15">INDEX(autorell_correoprop,MATCH('BAJA INSTALACION'!B9,autorell_codinst,0))</f>
        <v>DESCONOCIDO</v>
      </c>
      <c r="E15" s="213"/>
      <c r="F15" s="213"/>
      <c r="G15" s="213"/>
      <c r="H15" s="213"/>
      <c r="I15" s="213"/>
      <c r="J15" s="213"/>
      <c r="K15" s="213"/>
      <c r="L15" s="213"/>
      <c r="M15" s="214"/>
    </row>
    <row r="16" spans="1:13" ht="15" thickBot="1" x14ac:dyDescent="0.4">
      <c r="A16" s="85"/>
      <c r="B16" s="85"/>
      <c r="C16" s="85"/>
      <c r="D16" s="85"/>
      <c r="E16" s="85"/>
      <c r="F16" s="85"/>
      <c r="G16" s="85"/>
      <c r="H16" s="85"/>
      <c r="I16" s="85"/>
      <c r="J16" s="85"/>
      <c r="K16" s="85"/>
      <c r="L16" s="85"/>
      <c r="M16" s="85"/>
    </row>
    <row r="17" spans="1:13" ht="15" thickBot="1" x14ac:dyDescent="0.4">
      <c r="A17" s="195" t="s">
        <v>76</v>
      </c>
      <c r="B17" s="196"/>
      <c r="C17" s="80" t="b">
        <v>0</v>
      </c>
      <c r="D17" s="90"/>
      <c r="E17" s="90"/>
      <c r="F17" s="90"/>
      <c r="G17" s="90"/>
      <c r="H17" s="90"/>
      <c r="I17" s="90"/>
      <c r="J17" s="90"/>
      <c r="K17" s="90"/>
      <c r="L17" s="90"/>
      <c r="M17" s="90"/>
    </row>
    <row r="18" spans="1:13" ht="15" thickBot="1" x14ac:dyDescent="0.4">
      <c r="A18" s="195" t="s">
        <v>77</v>
      </c>
      <c r="B18" s="196"/>
      <c r="C18" s="81"/>
      <c r="D18" s="88"/>
      <c r="E18" s="88"/>
      <c r="F18" s="87"/>
      <c r="G18" s="87"/>
      <c r="H18" s="87"/>
      <c r="I18" s="87"/>
      <c r="J18" s="87"/>
      <c r="K18" s="88"/>
      <c r="L18" s="88"/>
      <c r="M18" s="89"/>
    </row>
    <row r="19" spans="1:13" ht="15" thickBot="1" x14ac:dyDescent="0.4">
      <c r="A19" s="149" t="s">
        <v>78</v>
      </c>
      <c r="B19" s="150"/>
      <c r="C19" s="151"/>
      <c r="D19" s="90"/>
      <c r="E19" s="90"/>
      <c r="F19" s="90"/>
      <c r="G19" s="90"/>
      <c r="H19" s="90"/>
      <c r="I19" s="90"/>
      <c r="J19" s="90"/>
      <c r="K19" s="90"/>
      <c r="L19" s="90"/>
      <c r="M19" s="90"/>
    </row>
  </sheetData>
  <sheetProtection algorithmName="SHA-512" hashValue="PXVXX06zx3dvDPXppWNPRD2GBcI5KVYVHBloVqMpmYTjiQyFCOob46wLo3VPyxm9G0grKpn0XDwAjVP2qyAreQ==" saltValue="qslR4+ku5h11z8X+g/ZLgA==" spinCount="100000" sheet="1" formatRows="0"/>
  <protectedRanges>
    <protectedRange algorithmName="SHA-512" hashValue="UKKdtZ9xfabfBSaZ2k2MV4MUZFYJSxw29dbZDtP5fqOjcNUyjV3oGTtWLT6oU2ARFAPvTQ8F/cNQWX3TYI9uZg==" saltValue="bWgXSk/QtjNYW520N1QFUg==" spinCount="100000" sqref="B6" name="CODIGO_MANT_1"/>
  </protectedRanges>
  <mergeCells count="21">
    <mergeCell ref="A15:C15"/>
    <mergeCell ref="D15:M15"/>
    <mergeCell ref="A17:B17"/>
    <mergeCell ref="A18:B18"/>
    <mergeCell ref="A19:C19"/>
    <mergeCell ref="B11:M11"/>
    <mergeCell ref="A13:M13"/>
    <mergeCell ref="B14:C14"/>
    <mergeCell ref="D14:E14"/>
    <mergeCell ref="F14:M14"/>
    <mergeCell ref="A8:M8"/>
    <mergeCell ref="C9:D9"/>
    <mergeCell ref="E9:M9"/>
    <mergeCell ref="B10:D10"/>
    <mergeCell ref="H10:M10"/>
    <mergeCell ref="E1:M1"/>
    <mergeCell ref="E2:M3"/>
    <mergeCell ref="A4:M4"/>
    <mergeCell ref="A5:M5"/>
    <mergeCell ref="E6:F6"/>
    <mergeCell ref="G6:M6"/>
  </mergeCells>
  <dataValidations count="4">
    <dataValidation type="list" allowBlank="1" showInputMessage="1" showErrorMessage="1" prompt="Si no conoce el código de la instalación, consulte la pestaña INSTALACIONES." sqref="B9" xr:uid="{8E637138-72FE-4526-89FF-B5CA2C74590C}">
      <formula1>listades_codinst</formula1>
    </dataValidation>
    <dataValidation type="list" allowBlank="1" showInputMessage="1" showErrorMessage="1" prompt="Si no conoce el código de su empresa, consulte la pestaña MANTENEDORES." sqref="B6" xr:uid="{7BAA5041-A184-499C-8B28-120D815D4FAE}">
      <formula1>autorell_codmant</formula1>
    </dataValidation>
    <dataValidation type="list" allowBlank="1" showInputMessage="1" showErrorMessage="1" sqref="C18" xr:uid="{95ADA810-577B-4D69-8B73-6CE546F4B2AD}">
      <formula1>listades_equipoauditor</formula1>
    </dataValidation>
    <dataValidation allowBlank="1" showInputMessage="1" showErrorMessage="1" prompt="Si conoce el correo electrónico general o de la persona responsable de la instalación, por favor, póngalo en la casilla de OBSERVACIONES MEDIOS PRODUCTIVOS." sqref="D15:M15" xr:uid="{70B8C8D3-B828-4BC7-B41A-D80A7F3F7EAB}"/>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A19F7-F9DE-47C0-B3D0-92BD624FB6B8}">
  <sheetPr codeName="Hoja05">
    <tabColor rgb="FFFFC000"/>
  </sheetPr>
  <dimension ref="A1:F159"/>
  <sheetViews>
    <sheetView zoomScaleNormal="100" workbookViewId="0">
      <pane ySplit="1" topLeftCell="A147" activePane="bottomLeft" state="frozen"/>
      <selection pane="bottomLeft" activeCell="A155" sqref="A155"/>
    </sheetView>
  </sheetViews>
  <sheetFormatPr baseColWidth="10" defaultColWidth="11.453125" defaultRowHeight="14.5" x14ac:dyDescent="0.35"/>
  <cols>
    <col min="1" max="1" width="26.26953125" style="21" bestFit="1" customWidth="1"/>
    <col min="2" max="2" width="52.453125" style="21" bestFit="1" customWidth="1"/>
    <col min="3" max="3" width="15.7265625" style="21" bestFit="1" customWidth="1"/>
    <col min="4" max="4" width="24.81640625" style="21" bestFit="1" customWidth="1"/>
    <col min="5" max="5" width="8.1796875" style="21" bestFit="1" customWidth="1"/>
    <col min="6" max="6" width="90" style="21" bestFit="1" customWidth="1"/>
    <col min="7" max="16384" width="11.453125" style="21"/>
  </cols>
  <sheetData>
    <row r="1" spans="1:6" x14ac:dyDescent="0.35">
      <c r="A1" s="20" t="s">
        <v>82</v>
      </c>
      <c r="B1" s="20" t="s">
        <v>83</v>
      </c>
      <c r="C1" s="20" t="s">
        <v>20</v>
      </c>
      <c r="D1" s="20" t="s">
        <v>22</v>
      </c>
      <c r="E1" s="20" t="s">
        <v>84</v>
      </c>
      <c r="F1" s="20" t="s">
        <v>85</v>
      </c>
    </row>
    <row r="2" spans="1:6" x14ac:dyDescent="0.35">
      <c r="A2" s="99" t="s">
        <v>13</v>
      </c>
      <c r="B2" s="25" t="s">
        <v>86</v>
      </c>
      <c r="C2" s="25" t="s">
        <v>86</v>
      </c>
      <c r="D2" s="25" t="s">
        <v>86</v>
      </c>
      <c r="E2" s="100" t="s">
        <v>86</v>
      </c>
      <c r="F2" s="26" t="s">
        <v>86</v>
      </c>
    </row>
    <row r="3" spans="1:6" x14ac:dyDescent="0.35">
      <c r="A3" s="99">
        <v>2003</v>
      </c>
      <c r="B3" s="26" t="s">
        <v>446</v>
      </c>
      <c r="C3" s="25" t="s">
        <v>224</v>
      </c>
      <c r="D3" s="25" t="s">
        <v>224</v>
      </c>
      <c r="E3" s="100">
        <v>2001</v>
      </c>
      <c r="F3" s="26" t="s">
        <v>1000</v>
      </c>
    </row>
    <row r="4" spans="1:6" x14ac:dyDescent="0.35">
      <c r="A4" s="99">
        <v>2004</v>
      </c>
      <c r="B4" s="26" t="s">
        <v>223</v>
      </c>
      <c r="C4" s="25" t="s">
        <v>224</v>
      </c>
      <c r="D4" s="25" t="s">
        <v>224</v>
      </c>
      <c r="E4" s="100">
        <v>2001</v>
      </c>
      <c r="F4" s="26" t="s">
        <v>225</v>
      </c>
    </row>
    <row r="5" spans="1:6" x14ac:dyDescent="0.35">
      <c r="A5" s="99">
        <v>6001</v>
      </c>
      <c r="B5" s="26" t="s">
        <v>156</v>
      </c>
      <c r="C5" s="25" t="s">
        <v>157</v>
      </c>
      <c r="D5" s="25" t="s">
        <v>157</v>
      </c>
      <c r="E5" s="100">
        <v>6007</v>
      </c>
      <c r="F5" s="26" t="s">
        <v>1001</v>
      </c>
    </row>
    <row r="6" spans="1:6" x14ac:dyDescent="0.35">
      <c r="A6" s="99">
        <v>8001</v>
      </c>
      <c r="B6" s="26" t="s">
        <v>325</v>
      </c>
      <c r="C6" s="25" t="s">
        <v>162</v>
      </c>
      <c r="D6" s="25" t="s">
        <v>309</v>
      </c>
      <c r="E6" s="100">
        <v>8800</v>
      </c>
      <c r="F6" s="26" t="s">
        <v>310</v>
      </c>
    </row>
    <row r="7" spans="1:6" x14ac:dyDescent="0.35">
      <c r="A7" s="99">
        <v>8002</v>
      </c>
      <c r="B7" s="26" t="s">
        <v>308</v>
      </c>
      <c r="C7" s="25" t="s">
        <v>162</v>
      </c>
      <c r="D7" s="25" t="s">
        <v>309</v>
      </c>
      <c r="E7" s="100">
        <v>8800</v>
      </c>
      <c r="F7" s="26" t="s">
        <v>310</v>
      </c>
    </row>
    <row r="8" spans="1:6" x14ac:dyDescent="0.35">
      <c r="A8" s="99">
        <v>8003</v>
      </c>
      <c r="B8" s="26" t="s">
        <v>165</v>
      </c>
      <c r="C8" s="25" t="s">
        <v>162</v>
      </c>
      <c r="D8" s="25" t="s">
        <v>166</v>
      </c>
      <c r="E8" s="100">
        <v>8030</v>
      </c>
      <c r="F8" s="26" t="s">
        <v>167</v>
      </c>
    </row>
    <row r="9" spans="1:6" x14ac:dyDescent="0.35">
      <c r="A9" s="99">
        <v>8004</v>
      </c>
      <c r="B9" s="26" t="s">
        <v>164</v>
      </c>
      <c r="C9" s="25" t="s">
        <v>162</v>
      </c>
      <c r="D9" s="25" t="s">
        <v>162</v>
      </c>
      <c r="E9" s="100">
        <v>8040</v>
      </c>
      <c r="F9" s="26" t="s">
        <v>163</v>
      </c>
    </row>
    <row r="10" spans="1:6" x14ac:dyDescent="0.35">
      <c r="A10" s="99">
        <v>8008</v>
      </c>
      <c r="B10" s="26" t="s">
        <v>197</v>
      </c>
      <c r="C10" s="25" t="s">
        <v>162</v>
      </c>
      <c r="D10" s="25" t="s">
        <v>198</v>
      </c>
      <c r="E10" s="100">
        <v>8940</v>
      </c>
      <c r="F10" s="26" t="s">
        <v>199</v>
      </c>
    </row>
    <row r="11" spans="1:6" x14ac:dyDescent="0.35">
      <c r="A11" s="99">
        <v>8009</v>
      </c>
      <c r="B11" s="26" t="s">
        <v>256</v>
      </c>
      <c r="C11" s="25" t="s">
        <v>162</v>
      </c>
      <c r="D11" s="25" t="s">
        <v>257</v>
      </c>
      <c r="E11" s="100">
        <v>8301</v>
      </c>
      <c r="F11" s="26" t="s">
        <v>258</v>
      </c>
    </row>
    <row r="12" spans="1:6" x14ac:dyDescent="0.35">
      <c r="A12" s="99">
        <v>8010</v>
      </c>
      <c r="B12" s="26" t="s">
        <v>267</v>
      </c>
      <c r="C12" s="25" t="s">
        <v>162</v>
      </c>
      <c r="D12" s="25" t="s">
        <v>268</v>
      </c>
      <c r="E12" s="100">
        <v>8110</v>
      </c>
      <c r="F12" s="26" t="s">
        <v>269</v>
      </c>
    </row>
    <row r="13" spans="1:6" x14ac:dyDescent="0.35">
      <c r="A13" s="99">
        <v>8011</v>
      </c>
      <c r="B13" s="26" t="s">
        <v>168</v>
      </c>
      <c r="C13" s="25" t="s">
        <v>162</v>
      </c>
      <c r="D13" s="25" t="s">
        <v>166</v>
      </c>
      <c r="E13" s="100">
        <v>8030</v>
      </c>
      <c r="F13" s="26" t="s">
        <v>1002</v>
      </c>
    </row>
    <row r="14" spans="1:6" x14ac:dyDescent="0.35">
      <c r="A14" s="99">
        <v>8012</v>
      </c>
      <c r="B14" s="26" t="s">
        <v>161</v>
      </c>
      <c r="C14" s="25" t="s">
        <v>162</v>
      </c>
      <c r="D14" s="25" t="s">
        <v>162</v>
      </c>
      <c r="E14" s="100">
        <v>8040</v>
      </c>
      <c r="F14" s="26" t="s">
        <v>163</v>
      </c>
    </row>
    <row r="15" spans="1:6" x14ac:dyDescent="0.35">
      <c r="A15" s="99">
        <v>8014</v>
      </c>
      <c r="B15" s="26" t="s">
        <v>370</v>
      </c>
      <c r="C15" s="25" t="s">
        <v>162</v>
      </c>
      <c r="D15" s="25" t="s">
        <v>371</v>
      </c>
      <c r="E15" s="100">
        <v>8191</v>
      </c>
      <c r="F15" s="26" t="s">
        <v>1003</v>
      </c>
    </row>
    <row r="16" spans="1:6" x14ac:dyDescent="0.35">
      <c r="A16" s="99">
        <v>8015</v>
      </c>
      <c r="B16" s="26" t="s">
        <v>305</v>
      </c>
      <c r="C16" s="25" t="s">
        <v>162</v>
      </c>
      <c r="D16" s="25" t="s">
        <v>306</v>
      </c>
      <c r="E16" s="100">
        <v>8720</v>
      </c>
      <c r="F16" s="26" t="s">
        <v>307</v>
      </c>
    </row>
    <row r="17" spans="1:6" x14ac:dyDescent="0.35">
      <c r="A17" s="99">
        <v>9001</v>
      </c>
      <c r="B17" s="26" t="s">
        <v>263</v>
      </c>
      <c r="C17" s="25" t="s">
        <v>133</v>
      </c>
      <c r="D17" s="25" t="s">
        <v>134</v>
      </c>
      <c r="E17" s="100">
        <v>9200</v>
      </c>
      <c r="F17" s="26" t="s">
        <v>264</v>
      </c>
    </row>
    <row r="18" spans="1:6" x14ac:dyDescent="0.35">
      <c r="A18" s="99">
        <v>9002</v>
      </c>
      <c r="B18" s="26" t="s">
        <v>265</v>
      </c>
      <c r="C18" s="25" t="s">
        <v>133</v>
      </c>
      <c r="D18" s="25" t="s">
        <v>134</v>
      </c>
      <c r="E18" s="100">
        <v>9200</v>
      </c>
      <c r="F18" s="26" t="s">
        <v>266</v>
      </c>
    </row>
    <row r="19" spans="1:6" x14ac:dyDescent="0.35">
      <c r="A19" s="99">
        <v>9003</v>
      </c>
      <c r="B19" s="26" t="s">
        <v>132</v>
      </c>
      <c r="C19" s="25" t="s">
        <v>133</v>
      </c>
      <c r="D19" s="25" t="s">
        <v>134</v>
      </c>
      <c r="E19" s="100">
        <v>9200</v>
      </c>
      <c r="F19" s="26" t="s">
        <v>1004</v>
      </c>
    </row>
    <row r="20" spans="1:6" x14ac:dyDescent="0.35">
      <c r="A20" s="99">
        <v>9005</v>
      </c>
      <c r="B20" s="26" t="s">
        <v>458</v>
      </c>
      <c r="C20" s="25" t="s">
        <v>133</v>
      </c>
      <c r="D20" s="25" t="s">
        <v>459</v>
      </c>
      <c r="E20" s="100">
        <v>9280</v>
      </c>
      <c r="F20" s="26" t="s">
        <v>460</v>
      </c>
    </row>
    <row r="21" spans="1:6" x14ac:dyDescent="0.35">
      <c r="A21" s="99">
        <v>9006</v>
      </c>
      <c r="B21" s="26" t="s">
        <v>456</v>
      </c>
      <c r="C21" s="25" t="s">
        <v>133</v>
      </c>
      <c r="D21" s="25" t="s">
        <v>134</v>
      </c>
      <c r="E21" s="100">
        <v>9200</v>
      </c>
      <c r="F21" s="26" t="s">
        <v>457</v>
      </c>
    </row>
    <row r="22" spans="1:6" x14ac:dyDescent="0.35">
      <c r="A22" s="99">
        <v>11002</v>
      </c>
      <c r="B22" s="26" t="s">
        <v>111</v>
      </c>
      <c r="C22" s="25" t="s">
        <v>112</v>
      </c>
      <c r="D22" s="25" t="s">
        <v>113</v>
      </c>
      <c r="E22" s="100">
        <v>11203</v>
      </c>
      <c r="F22" s="26" t="s">
        <v>114</v>
      </c>
    </row>
    <row r="23" spans="1:6" x14ac:dyDescent="0.35">
      <c r="A23" s="99">
        <v>11003</v>
      </c>
      <c r="B23" s="26" t="s">
        <v>220</v>
      </c>
      <c r="C23" s="25" t="s">
        <v>112</v>
      </c>
      <c r="D23" s="25" t="s">
        <v>221</v>
      </c>
      <c r="E23" s="100">
        <v>11401</v>
      </c>
      <c r="F23" s="26" t="s">
        <v>222</v>
      </c>
    </row>
    <row r="24" spans="1:6" x14ac:dyDescent="0.35">
      <c r="A24" s="99">
        <v>11004</v>
      </c>
      <c r="B24" s="26" t="s">
        <v>444</v>
      </c>
      <c r="C24" s="25" t="s">
        <v>112</v>
      </c>
      <c r="D24" s="25" t="s">
        <v>445</v>
      </c>
      <c r="E24" s="100">
        <v>11130</v>
      </c>
      <c r="F24" s="26" t="s">
        <v>1005</v>
      </c>
    </row>
    <row r="25" spans="1:6" x14ac:dyDescent="0.35">
      <c r="A25" s="99">
        <v>13004</v>
      </c>
      <c r="B25" s="26" t="s">
        <v>378</v>
      </c>
      <c r="C25" s="25" t="s">
        <v>379</v>
      </c>
      <c r="D25" s="25" t="s">
        <v>380</v>
      </c>
      <c r="E25" s="100">
        <v>13600</v>
      </c>
      <c r="F25" s="26" t="s">
        <v>381</v>
      </c>
    </row>
    <row r="26" spans="1:6" x14ac:dyDescent="0.35">
      <c r="A26" s="99">
        <v>13005</v>
      </c>
      <c r="B26" s="26" t="s">
        <v>398</v>
      </c>
      <c r="C26" s="25" t="s">
        <v>379</v>
      </c>
      <c r="D26" s="25" t="s">
        <v>399</v>
      </c>
      <c r="E26" s="100">
        <v>13260</v>
      </c>
      <c r="F26" s="26" t="s">
        <v>400</v>
      </c>
    </row>
    <row r="27" spans="1:6" x14ac:dyDescent="0.35">
      <c r="A27" s="99">
        <v>14001</v>
      </c>
      <c r="B27" s="26" t="s">
        <v>195</v>
      </c>
      <c r="C27" s="25" t="s">
        <v>116</v>
      </c>
      <c r="D27" s="25" t="s">
        <v>116</v>
      </c>
      <c r="E27" s="100">
        <v>14005</v>
      </c>
      <c r="F27" s="26" t="s">
        <v>196</v>
      </c>
    </row>
    <row r="28" spans="1:6" x14ac:dyDescent="0.35">
      <c r="A28" s="99">
        <v>14002</v>
      </c>
      <c r="B28" s="26" t="s">
        <v>115</v>
      </c>
      <c r="C28" s="25" t="s">
        <v>116</v>
      </c>
      <c r="D28" s="25" t="s">
        <v>116</v>
      </c>
      <c r="E28" s="100">
        <v>14005</v>
      </c>
      <c r="F28" s="26" t="s">
        <v>117</v>
      </c>
    </row>
    <row r="29" spans="1:6" x14ac:dyDescent="0.35">
      <c r="A29" s="99">
        <v>14004</v>
      </c>
      <c r="B29" s="26" t="s">
        <v>442</v>
      </c>
      <c r="C29" s="25" t="s">
        <v>116</v>
      </c>
      <c r="D29" s="25" t="s">
        <v>443</v>
      </c>
      <c r="E29" s="100">
        <v>14420</v>
      </c>
      <c r="F29" s="26" t="s">
        <v>1006</v>
      </c>
    </row>
    <row r="30" spans="1:6" x14ac:dyDescent="0.35">
      <c r="A30" s="99">
        <v>14005</v>
      </c>
      <c r="B30" s="26" t="s">
        <v>193</v>
      </c>
      <c r="C30" s="25" t="s">
        <v>116</v>
      </c>
      <c r="D30" s="25" t="s">
        <v>116</v>
      </c>
      <c r="E30" s="100">
        <v>14005</v>
      </c>
      <c r="F30" s="26" t="s">
        <v>194</v>
      </c>
    </row>
    <row r="31" spans="1:6" x14ac:dyDescent="0.35">
      <c r="A31" s="99">
        <v>14006</v>
      </c>
      <c r="B31" s="26" t="s">
        <v>212</v>
      </c>
      <c r="C31" s="25" t="s">
        <v>116</v>
      </c>
      <c r="D31" s="25" t="s">
        <v>116</v>
      </c>
      <c r="E31" s="100">
        <v>14740</v>
      </c>
      <c r="F31" s="26" t="s">
        <v>213</v>
      </c>
    </row>
    <row r="32" spans="1:6" x14ac:dyDescent="0.35">
      <c r="A32" s="99">
        <v>15002</v>
      </c>
      <c r="B32" s="26" t="s">
        <v>118</v>
      </c>
      <c r="C32" s="25" t="s">
        <v>119</v>
      </c>
      <c r="D32" s="25" t="s">
        <v>119</v>
      </c>
      <c r="E32" s="100">
        <v>15006</v>
      </c>
      <c r="F32" s="26" t="s">
        <v>120</v>
      </c>
    </row>
    <row r="33" spans="1:6" x14ac:dyDescent="0.35">
      <c r="A33" s="99">
        <v>15003</v>
      </c>
      <c r="B33" s="26" t="s">
        <v>203</v>
      </c>
      <c r="C33" s="25" t="s">
        <v>119</v>
      </c>
      <c r="D33" s="25" t="s">
        <v>204</v>
      </c>
      <c r="E33" s="100">
        <v>15045</v>
      </c>
      <c r="F33" s="26" t="s">
        <v>205</v>
      </c>
    </row>
    <row r="34" spans="1:6" x14ac:dyDescent="0.35">
      <c r="A34" s="99">
        <v>16001</v>
      </c>
      <c r="B34" s="26" t="s">
        <v>206</v>
      </c>
      <c r="C34" s="25" t="s">
        <v>207</v>
      </c>
      <c r="D34" s="25" t="s">
        <v>208</v>
      </c>
      <c r="E34" s="100">
        <v>16214</v>
      </c>
      <c r="F34" s="26" t="s">
        <v>1015</v>
      </c>
    </row>
    <row r="35" spans="1:6" x14ac:dyDescent="0.35">
      <c r="A35" s="99">
        <v>17001</v>
      </c>
      <c r="B35" s="26" t="s">
        <v>285</v>
      </c>
      <c r="C35" s="25" t="s">
        <v>286</v>
      </c>
      <c r="D35" s="25" t="s">
        <v>287</v>
      </c>
      <c r="E35" s="100">
        <v>17497</v>
      </c>
      <c r="F35" s="26" t="s">
        <v>288</v>
      </c>
    </row>
    <row r="36" spans="1:6" x14ac:dyDescent="0.35">
      <c r="A36" s="99">
        <v>17003</v>
      </c>
      <c r="B36" s="26" t="s">
        <v>287</v>
      </c>
      <c r="C36" s="25" t="s">
        <v>286</v>
      </c>
      <c r="D36" s="25" t="s">
        <v>287</v>
      </c>
      <c r="E36" s="100">
        <v>17497</v>
      </c>
      <c r="F36" s="26" t="s">
        <v>404</v>
      </c>
    </row>
    <row r="37" spans="1:6" x14ac:dyDescent="0.35">
      <c r="A37" s="99">
        <v>17004</v>
      </c>
      <c r="B37" s="26" t="s">
        <v>385</v>
      </c>
      <c r="C37" s="25" t="s">
        <v>286</v>
      </c>
      <c r="D37" s="25" t="s">
        <v>385</v>
      </c>
      <c r="E37" s="100">
        <v>17730</v>
      </c>
      <c r="F37" s="26" t="s">
        <v>386</v>
      </c>
    </row>
    <row r="38" spans="1:6" x14ac:dyDescent="0.35">
      <c r="A38" s="99">
        <v>17005</v>
      </c>
      <c r="B38" s="26" t="s">
        <v>993</v>
      </c>
      <c r="C38" s="25" t="s">
        <v>286</v>
      </c>
      <c r="D38" s="25" t="s">
        <v>994</v>
      </c>
      <c r="E38" s="100">
        <v>17500</v>
      </c>
      <c r="F38" s="26" t="s">
        <v>1007</v>
      </c>
    </row>
    <row r="39" spans="1:6" x14ac:dyDescent="0.35">
      <c r="A39" s="99">
        <v>18001</v>
      </c>
      <c r="B39" s="26" t="s">
        <v>335</v>
      </c>
      <c r="C39" s="25" t="s">
        <v>336</v>
      </c>
      <c r="D39" s="25" t="s">
        <v>336</v>
      </c>
      <c r="E39" s="100">
        <v>18015</v>
      </c>
      <c r="F39" s="26" t="s">
        <v>337</v>
      </c>
    </row>
    <row r="40" spans="1:6" x14ac:dyDescent="0.35">
      <c r="A40" s="99">
        <v>19002</v>
      </c>
      <c r="B40" s="26" t="s">
        <v>172</v>
      </c>
      <c r="C40" s="25" t="s">
        <v>173</v>
      </c>
      <c r="D40" s="25" t="s">
        <v>174</v>
      </c>
      <c r="E40" s="100">
        <v>19196</v>
      </c>
      <c r="F40" s="26" t="s">
        <v>175</v>
      </c>
    </row>
    <row r="41" spans="1:6" x14ac:dyDescent="0.35">
      <c r="A41" s="99">
        <v>19003</v>
      </c>
      <c r="B41" s="26" t="s">
        <v>209</v>
      </c>
      <c r="C41" s="25" t="s">
        <v>173</v>
      </c>
      <c r="D41" s="25" t="s">
        <v>210</v>
      </c>
      <c r="E41" s="100">
        <v>19141</v>
      </c>
      <c r="F41" s="26" t="s">
        <v>211</v>
      </c>
    </row>
    <row r="42" spans="1:6" x14ac:dyDescent="0.35">
      <c r="A42" s="99">
        <v>19004</v>
      </c>
      <c r="B42" s="26" t="s">
        <v>391</v>
      </c>
      <c r="C42" s="25" t="s">
        <v>173</v>
      </c>
      <c r="D42" s="25" t="s">
        <v>392</v>
      </c>
      <c r="E42" s="100">
        <v>19200</v>
      </c>
      <c r="F42" s="26" t="s">
        <v>393</v>
      </c>
    </row>
    <row r="43" spans="1:6" x14ac:dyDescent="0.35">
      <c r="A43" s="99">
        <v>20001</v>
      </c>
      <c r="B43" s="26" t="s">
        <v>217</v>
      </c>
      <c r="C43" s="25" t="s">
        <v>87</v>
      </c>
      <c r="D43" s="25" t="s">
        <v>90</v>
      </c>
      <c r="E43" s="100">
        <v>20300</v>
      </c>
      <c r="F43" s="26" t="s">
        <v>1004</v>
      </c>
    </row>
    <row r="44" spans="1:6" x14ac:dyDescent="0.35">
      <c r="A44" s="99">
        <v>20002</v>
      </c>
      <c r="B44" s="26" t="s">
        <v>218</v>
      </c>
      <c r="C44" s="25" t="s">
        <v>87</v>
      </c>
      <c r="D44" s="25" t="s">
        <v>90</v>
      </c>
      <c r="E44" s="100">
        <v>20301</v>
      </c>
      <c r="F44" s="26" t="s">
        <v>219</v>
      </c>
    </row>
    <row r="45" spans="1:6" x14ac:dyDescent="0.35">
      <c r="A45" s="99">
        <v>20005</v>
      </c>
      <c r="B45" s="26" t="s">
        <v>990</v>
      </c>
      <c r="C45" s="25" t="s">
        <v>87</v>
      </c>
      <c r="D45" s="25" t="s">
        <v>90</v>
      </c>
      <c r="E45" s="100">
        <v>20301</v>
      </c>
      <c r="F45" s="26" t="s">
        <v>91</v>
      </c>
    </row>
    <row r="46" spans="1:6" x14ac:dyDescent="0.35">
      <c r="A46" s="99">
        <v>20006</v>
      </c>
      <c r="B46" s="26" t="s">
        <v>989</v>
      </c>
      <c r="C46" s="25" t="s">
        <v>87</v>
      </c>
      <c r="D46" s="25" t="s">
        <v>88</v>
      </c>
      <c r="E46" s="100">
        <v>20200</v>
      </c>
      <c r="F46" s="26" t="s">
        <v>89</v>
      </c>
    </row>
    <row r="47" spans="1:6" x14ac:dyDescent="0.35">
      <c r="A47" s="99">
        <v>20007</v>
      </c>
      <c r="B47" s="26" t="s">
        <v>996</v>
      </c>
      <c r="C47" s="25" t="s">
        <v>87</v>
      </c>
      <c r="D47" s="25" t="s">
        <v>90</v>
      </c>
      <c r="E47" s="100">
        <v>20305</v>
      </c>
      <c r="F47" s="26" t="s">
        <v>1016</v>
      </c>
    </row>
    <row r="48" spans="1:6" x14ac:dyDescent="0.35">
      <c r="A48" s="99">
        <v>20008</v>
      </c>
      <c r="B48" s="26" t="s">
        <v>995</v>
      </c>
      <c r="C48" s="25" t="s">
        <v>87</v>
      </c>
      <c r="D48" s="25" t="s">
        <v>90</v>
      </c>
      <c r="E48" s="100">
        <v>20303</v>
      </c>
      <c r="F48" s="26" t="s">
        <v>1017</v>
      </c>
    </row>
    <row r="49" spans="1:6" x14ac:dyDescent="0.35">
      <c r="A49" s="99">
        <v>21001</v>
      </c>
      <c r="B49" s="26" t="s">
        <v>125</v>
      </c>
      <c r="C49" s="25" t="s">
        <v>126</v>
      </c>
      <c r="D49" s="25" t="s">
        <v>126</v>
      </c>
      <c r="E49" s="100">
        <v>21007</v>
      </c>
      <c r="F49" s="26" t="s">
        <v>127</v>
      </c>
    </row>
    <row r="50" spans="1:6" x14ac:dyDescent="0.35">
      <c r="A50" s="99">
        <v>24001</v>
      </c>
      <c r="B50" s="26" t="s">
        <v>229</v>
      </c>
      <c r="C50" s="25" t="s">
        <v>191</v>
      </c>
      <c r="D50" s="25" t="s">
        <v>191</v>
      </c>
      <c r="E50" s="100">
        <v>24009</v>
      </c>
      <c r="F50" s="26" t="s">
        <v>230</v>
      </c>
    </row>
    <row r="51" spans="1:6" x14ac:dyDescent="0.35">
      <c r="A51" s="99">
        <v>24002</v>
      </c>
      <c r="B51" s="26" t="s">
        <v>231</v>
      </c>
      <c r="C51" s="25" t="s">
        <v>191</v>
      </c>
      <c r="D51" s="25" t="s">
        <v>191</v>
      </c>
      <c r="E51" s="100">
        <v>24009</v>
      </c>
      <c r="F51" s="26" t="s">
        <v>1008</v>
      </c>
    </row>
    <row r="52" spans="1:6" x14ac:dyDescent="0.35">
      <c r="A52" s="99">
        <v>24005</v>
      </c>
      <c r="B52" s="26" t="s">
        <v>447</v>
      </c>
      <c r="C52" s="25" t="s">
        <v>191</v>
      </c>
      <c r="D52" s="25" t="s">
        <v>448</v>
      </c>
      <c r="E52" s="100">
        <v>24210</v>
      </c>
      <c r="F52" s="26" t="s">
        <v>449</v>
      </c>
    </row>
    <row r="53" spans="1:6" x14ac:dyDescent="0.35">
      <c r="A53" s="99">
        <v>24006</v>
      </c>
      <c r="B53" s="26" t="s">
        <v>329</v>
      </c>
      <c r="C53" s="25" t="s">
        <v>191</v>
      </c>
      <c r="D53" s="25" t="s">
        <v>330</v>
      </c>
      <c r="E53" s="100">
        <v>24640</v>
      </c>
      <c r="F53" s="26" t="s">
        <v>331</v>
      </c>
    </row>
    <row r="54" spans="1:6" x14ac:dyDescent="0.35">
      <c r="A54" s="99">
        <v>24007</v>
      </c>
      <c r="B54" s="26" t="s">
        <v>190</v>
      </c>
      <c r="C54" s="25" t="s">
        <v>191</v>
      </c>
      <c r="D54" s="25" t="s">
        <v>192</v>
      </c>
      <c r="E54" s="100">
        <v>24800</v>
      </c>
      <c r="F54" s="26" t="s">
        <v>1009</v>
      </c>
    </row>
    <row r="55" spans="1:6" x14ac:dyDescent="0.35">
      <c r="A55" s="99">
        <v>24008</v>
      </c>
      <c r="B55" s="26" t="s">
        <v>390</v>
      </c>
      <c r="C55" s="25" t="s">
        <v>191</v>
      </c>
      <c r="D55" s="25" t="s">
        <v>191</v>
      </c>
      <c r="E55" s="100">
        <v>24190</v>
      </c>
      <c r="F55" s="26" t="s">
        <v>1010</v>
      </c>
    </row>
    <row r="56" spans="1:6" x14ac:dyDescent="0.35">
      <c r="A56" s="99">
        <v>24009</v>
      </c>
      <c r="B56" s="26" t="s">
        <v>358</v>
      </c>
      <c r="C56" s="25" t="s">
        <v>191</v>
      </c>
      <c r="D56" s="25" t="s">
        <v>359</v>
      </c>
      <c r="E56" s="100">
        <v>24100</v>
      </c>
      <c r="F56" s="26" t="s">
        <v>360</v>
      </c>
    </row>
    <row r="57" spans="1:6" x14ac:dyDescent="0.35">
      <c r="A57" s="99">
        <v>25001</v>
      </c>
      <c r="B57" s="26" t="s">
        <v>281</v>
      </c>
      <c r="C57" s="25" t="s">
        <v>282</v>
      </c>
      <c r="D57" s="25" t="s">
        <v>283</v>
      </c>
      <c r="E57" s="100">
        <v>25191</v>
      </c>
      <c r="F57" s="26" t="s">
        <v>284</v>
      </c>
    </row>
    <row r="58" spans="1:6" x14ac:dyDescent="0.35">
      <c r="A58" s="99">
        <v>25002</v>
      </c>
      <c r="B58" s="26" t="s">
        <v>450</v>
      </c>
      <c r="C58" s="25" t="s">
        <v>282</v>
      </c>
      <c r="D58" s="25" t="s">
        <v>451</v>
      </c>
      <c r="E58" s="100">
        <v>25153</v>
      </c>
      <c r="F58" s="26" t="s">
        <v>452</v>
      </c>
    </row>
    <row r="59" spans="1:6" x14ac:dyDescent="0.35">
      <c r="A59" s="99">
        <v>27001</v>
      </c>
      <c r="B59" s="26" t="s">
        <v>338</v>
      </c>
      <c r="C59" s="25" t="s">
        <v>339</v>
      </c>
      <c r="D59" s="25" t="s">
        <v>340</v>
      </c>
      <c r="E59" s="100">
        <v>27400</v>
      </c>
      <c r="F59" s="26" t="s">
        <v>341</v>
      </c>
    </row>
    <row r="60" spans="1:6" x14ac:dyDescent="0.35">
      <c r="A60" s="99">
        <v>28001</v>
      </c>
      <c r="B60" s="26" t="s">
        <v>320</v>
      </c>
      <c r="C60" s="25" t="s">
        <v>93</v>
      </c>
      <c r="D60" s="25" t="s">
        <v>93</v>
      </c>
      <c r="E60" s="100">
        <v>28021</v>
      </c>
      <c r="F60" s="26" t="s">
        <v>1011</v>
      </c>
    </row>
    <row r="61" spans="1:6" x14ac:dyDescent="0.35">
      <c r="A61" s="99">
        <v>28002</v>
      </c>
      <c r="B61" s="26" t="s">
        <v>244</v>
      </c>
      <c r="C61" s="25" t="s">
        <v>93</v>
      </c>
      <c r="D61" s="25" t="s">
        <v>93</v>
      </c>
      <c r="E61" s="100">
        <v>28034</v>
      </c>
      <c r="F61" s="26" t="s">
        <v>245</v>
      </c>
    </row>
    <row r="62" spans="1:6" x14ac:dyDescent="0.35">
      <c r="A62" s="99">
        <v>28003</v>
      </c>
      <c r="B62" s="26" t="s">
        <v>243</v>
      </c>
      <c r="C62" s="25" t="s">
        <v>93</v>
      </c>
      <c r="D62" s="25" t="s">
        <v>93</v>
      </c>
      <c r="E62" s="100">
        <v>28034</v>
      </c>
      <c r="F62" s="26" t="s">
        <v>1012</v>
      </c>
    </row>
    <row r="63" spans="1:6" x14ac:dyDescent="0.35">
      <c r="A63" s="99">
        <v>28004</v>
      </c>
      <c r="B63" s="26" t="s">
        <v>235</v>
      </c>
      <c r="C63" s="25" t="s">
        <v>93</v>
      </c>
      <c r="D63" s="25" t="s">
        <v>93</v>
      </c>
      <c r="E63" s="100">
        <v>28018</v>
      </c>
      <c r="F63" s="26" t="s">
        <v>236</v>
      </c>
    </row>
    <row r="64" spans="1:6" x14ac:dyDescent="0.35">
      <c r="A64" s="99">
        <v>28005</v>
      </c>
      <c r="B64" s="26" t="s">
        <v>240</v>
      </c>
      <c r="C64" s="25" t="s">
        <v>93</v>
      </c>
      <c r="D64" s="25" t="s">
        <v>93</v>
      </c>
      <c r="E64" s="100">
        <v>28053</v>
      </c>
      <c r="F64" s="26" t="s">
        <v>1013</v>
      </c>
    </row>
    <row r="65" spans="1:6" x14ac:dyDescent="0.35">
      <c r="A65" s="99">
        <v>28006</v>
      </c>
      <c r="B65" s="26" t="s">
        <v>246</v>
      </c>
      <c r="C65" s="25" t="s">
        <v>93</v>
      </c>
      <c r="D65" s="25" t="s">
        <v>93</v>
      </c>
      <c r="E65" s="100">
        <v>28008</v>
      </c>
      <c r="F65" s="26" t="s">
        <v>1014</v>
      </c>
    </row>
    <row r="66" spans="1:6" x14ac:dyDescent="0.35">
      <c r="A66" s="99">
        <v>28007</v>
      </c>
      <c r="B66" s="26" t="s">
        <v>249</v>
      </c>
      <c r="C66" s="25" t="s">
        <v>93</v>
      </c>
      <c r="D66" s="25" t="s">
        <v>93</v>
      </c>
      <c r="E66" s="100">
        <v>28031</v>
      </c>
      <c r="F66" s="26" t="s">
        <v>250</v>
      </c>
    </row>
    <row r="67" spans="1:6" x14ac:dyDescent="0.35">
      <c r="A67" s="99">
        <v>28008</v>
      </c>
      <c r="B67" s="26" t="s">
        <v>187</v>
      </c>
      <c r="C67" s="25" t="s">
        <v>93</v>
      </c>
      <c r="D67" s="25" t="s">
        <v>188</v>
      </c>
      <c r="E67" s="100">
        <v>28470</v>
      </c>
      <c r="F67" s="26" t="s">
        <v>189</v>
      </c>
    </row>
    <row r="68" spans="1:6" x14ac:dyDescent="0.35">
      <c r="A68" s="99">
        <v>28010</v>
      </c>
      <c r="B68" s="26" t="s">
        <v>128</v>
      </c>
      <c r="C68" s="25" t="s">
        <v>93</v>
      </c>
      <c r="D68" s="25" t="s">
        <v>93</v>
      </c>
      <c r="E68" s="100">
        <v>28053</v>
      </c>
      <c r="F68" s="26" t="s">
        <v>129</v>
      </c>
    </row>
    <row r="69" spans="1:6" x14ac:dyDescent="0.35">
      <c r="A69" s="99">
        <v>28011</v>
      </c>
      <c r="B69" s="26" t="s">
        <v>130</v>
      </c>
      <c r="C69" s="25" t="s">
        <v>93</v>
      </c>
      <c r="D69" s="25" t="s">
        <v>93</v>
      </c>
      <c r="E69" s="100">
        <v>28032</v>
      </c>
      <c r="F69" s="26" t="s">
        <v>131</v>
      </c>
    </row>
    <row r="70" spans="1:6" x14ac:dyDescent="0.35">
      <c r="A70" s="99">
        <v>28016</v>
      </c>
      <c r="B70" s="26" t="s">
        <v>247</v>
      </c>
      <c r="C70" s="25" t="s">
        <v>93</v>
      </c>
      <c r="D70" s="25" t="s">
        <v>93</v>
      </c>
      <c r="E70" s="100">
        <v>28053</v>
      </c>
      <c r="F70" s="26" t="s">
        <v>248</v>
      </c>
    </row>
    <row r="71" spans="1:6" x14ac:dyDescent="0.35">
      <c r="A71" s="99">
        <v>28017</v>
      </c>
      <c r="B71" s="26" t="s">
        <v>214</v>
      </c>
      <c r="C71" s="25" t="s">
        <v>93</v>
      </c>
      <c r="D71" s="25" t="s">
        <v>215</v>
      </c>
      <c r="E71" s="100">
        <v>28970</v>
      </c>
      <c r="F71" s="26" t="s">
        <v>216</v>
      </c>
    </row>
    <row r="72" spans="1:6" x14ac:dyDescent="0.35">
      <c r="A72" s="99">
        <v>28018</v>
      </c>
      <c r="B72" s="26" t="s">
        <v>270</v>
      </c>
      <c r="C72" s="25" t="s">
        <v>93</v>
      </c>
      <c r="D72" s="25" t="s">
        <v>271</v>
      </c>
      <c r="E72" s="100">
        <v>28935</v>
      </c>
      <c r="F72" s="26" t="s">
        <v>272</v>
      </c>
    </row>
    <row r="73" spans="1:6" x14ac:dyDescent="0.35">
      <c r="A73" s="99">
        <v>28019</v>
      </c>
      <c r="B73" s="26" t="s">
        <v>239</v>
      </c>
      <c r="C73" s="25" t="s">
        <v>93</v>
      </c>
      <c r="D73" s="25" t="s">
        <v>93</v>
      </c>
      <c r="E73" s="100">
        <v>28053</v>
      </c>
      <c r="F73" s="26" t="s">
        <v>238</v>
      </c>
    </row>
    <row r="74" spans="1:6" x14ac:dyDescent="0.35">
      <c r="A74" s="99">
        <v>28020</v>
      </c>
      <c r="B74" s="26" t="s">
        <v>237</v>
      </c>
      <c r="C74" s="25" t="s">
        <v>93</v>
      </c>
      <c r="D74" s="25" t="s">
        <v>93</v>
      </c>
      <c r="E74" s="100">
        <v>28053</v>
      </c>
      <c r="F74" s="26" t="s">
        <v>238</v>
      </c>
    </row>
    <row r="75" spans="1:6" x14ac:dyDescent="0.35">
      <c r="A75" s="99">
        <v>28021</v>
      </c>
      <c r="B75" s="26" t="s">
        <v>226</v>
      </c>
      <c r="C75" s="25" t="s">
        <v>93</v>
      </c>
      <c r="D75" s="25" t="s">
        <v>227</v>
      </c>
      <c r="E75" s="100">
        <v>28230</v>
      </c>
      <c r="F75" s="26" t="s">
        <v>228</v>
      </c>
    </row>
    <row r="76" spans="1:6" x14ac:dyDescent="0.35">
      <c r="A76" s="99">
        <v>28022</v>
      </c>
      <c r="B76" s="26" t="s">
        <v>241</v>
      </c>
      <c r="C76" s="25" t="s">
        <v>93</v>
      </c>
      <c r="D76" s="25" t="s">
        <v>93</v>
      </c>
      <c r="E76" s="100">
        <v>28034</v>
      </c>
      <c r="F76" s="26" t="s">
        <v>242</v>
      </c>
    </row>
    <row r="77" spans="1:6" x14ac:dyDescent="0.35">
      <c r="A77" s="99">
        <v>28025</v>
      </c>
      <c r="B77" s="26" t="s">
        <v>394</v>
      </c>
      <c r="C77" s="25" t="s">
        <v>93</v>
      </c>
      <c r="D77" s="25" t="s">
        <v>395</v>
      </c>
      <c r="E77" s="100">
        <v>28971</v>
      </c>
      <c r="F77" s="26" t="s">
        <v>396</v>
      </c>
    </row>
    <row r="78" spans="1:6" x14ac:dyDescent="0.35">
      <c r="A78" s="99">
        <v>28026</v>
      </c>
      <c r="B78" s="26" t="s">
        <v>409</v>
      </c>
      <c r="C78" s="25" t="s">
        <v>93</v>
      </c>
      <c r="D78" s="25" t="s">
        <v>410</v>
      </c>
      <c r="E78" s="100">
        <v>28944</v>
      </c>
      <c r="F78" s="26" t="s">
        <v>411</v>
      </c>
    </row>
    <row r="79" spans="1:6" x14ac:dyDescent="0.35">
      <c r="A79" s="99">
        <v>28027</v>
      </c>
      <c r="B79" s="26" t="s">
        <v>420</v>
      </c>
      <c r="C79" s="25" t="s">
        <v>93</v>
      </c>
      <c r="D79" s="25" t="s">
        <v>93</v>
      </c>
      <c r="E79" s="100">
        <v>28041</v>
      </c>
      <c r="F79" s="26" t="s">
        <v>421</v>
      </c>
    </row>
    <row r="80" spans="1:6" x14ac:dyDescent="0.35">
      <c r="A80" s="99">
        <v>28029</v>
      </c>
      <c r="B80" s="26" t="s">
        <v>349</v>
      </c>
      <c r="C80" s="25" t="s">
        <v>93</v>
      </c>
      <c r="D80" s="25" t="s">
        <v>350</v>
      </c>
      <c r="E80" s="100">
        <v>28290</v>
      </c>
      <c r="F80" s="26" t="s">
        <v>351</v>
      </c>
    </row>
    <row r="81" spans="1:6" x14ac:dyDescent="0.35">
      <c r="A81" s="99">
        <v>28032</v>
      </c>
      <c r="B81" s="26" t="s">
        <v>355</v>
      </c>
      <c r="C81" s="25" t="s">
        <v>93</v>
      </c>
      <c r="D81" s="25" t="s">
        <v>356</v>
      </c>
      <c r="E81" s="100">
        <v>28500</v>
      </c>
      <c r="F81" s="26" t="s">
        <v>357</v>
      </c>
    </row>
    <row r="82" spans="1:6" x14ac:dyDescent="0.35">
      <c r="A82" s="99">
        <v>28033</v>
      </c>
      <c r="B82" s="26" t="s">
        <v>425</v>
      </c>
      <c r="C82" s="25" t="s">
        <v>93</v>
      </c>
      <c r="D82" s="25" t="s">
        <v>425</v>
      </c>
      <c r="E82" s="100">
        <v>28791</v>
      </c>
      <c r="F82" s="26" t="s">
        <v>426</v>
      </c>
    </row>
    <row r="83" spans="1:6" x14ac:dyDescent="0.35">
      <c r="A83" s="99">
        <v>28035</v>
      </c>
      <c r="B83" s="26" t="s">
        <v>422</v>
      </c>
      <c r="C83" s="25" t="s">
        <v>93</v>
      </c>
      <c r="D83" s="25" t="s">
        <v>423</v>
      </c>
      <c r="E83" s="100">
        <v>28805</v>
      </c>
      <c r="F83" s="26" t="s">
        <v>424</v>
      </c>
    </row>
    <row r="84" spans="1:6" x14ac:dyDescent="0.35">
      <c r="A84" s="99">
        <v>28038</v>
      </c>
      <c r="B84" s="26" t="s">
        <v>432</v>
      </c>
      <c r="C84" s="25" t="s">
        <v>93</v>
      </c>
      <c r="D84" s="25" t="s">
        <v>98</v>
      </c>
      <c r="E84" s="100">
        <v>28320</v>
      </c>
      <c r="F84" s="26" t="s">
        <v>1018</v>
      </c>
    </row>
    <row r="85" spans="1:6" x14ac:dyDescent="0.35">
      <c r="A85" s="99">
        <v>28040</v>
      </c>
      <c r="B85" s="26" t="s">
        <v>433</v>
      </c>
      <c r="C85" s="25" t="s">
        <v>93</v>
      </c>
      <c r="D85" s="25" t="s">
        <v>434</v>
      </c>
      <c r="E85" s="100">
        <v>28108</v>
      </c>
      <c r="F85" s="26" t="s">
        <v>435</v>
      </c>
    </row>
    <row r="86" spans="1:6" x14ac:dyDescent="0.35">
      <c r="A86" s="99">
        <v>28042</v>
      </c>
      <c r="B86" s="26" t="s">
        <v>97</v>
      </c>
      <c r="C86" s="25" t="s">
        <v>93</v>
      </c>
      <c r="D86" s="25" t="s">
        <v>98</v>
      </c>
      <c r="E86" s="100">
        <v>28320</v>
      </c>
      <c r="F86" s="26" t="s">
        <v>99</v>
      </c>
    </row>
    <row r="87" spans="1:6" x14ac:dyDescent="0.35">
      <c r="A87" s="99">
        <v>28043</v>
      </c>
      <c r="B87" s="26" t="s">
        <v>326</v>
      </c>
      <c r="C87" s="25" t="s">
        <v>93</v>
      </c>
      <c r="D87" s="25" t="s">
        <v>271</v>
      </c>
      <c r="E87" s="100">
        <v>28936</v>
      </c>
      <c r="F87" s="26" t="s">
        <v>1019</v>
      </c>
    </row>
    <row r="88" spans="1:6" x14ac:dyDescent="0.35">
      <c r="A88" s="99">
        <v>28044</v>
      </c>
      <c r="B88" s="26" t="s">
        <v>92</v>
      </c>
      <c r="C88" s="25" t="s">
        <v>93</v>
      </c>
      <c r="D88" s="25" t="s">
        <v>94</v>
      </c>
      <c r="E88" s="100">
        <v>28925</v>
      </c>
      <c r="F88" s="26" t="s">
        <v>1020</v>
      </c>
    </row>
    <row r="89" spans="1:6" x14ac:dyDescent="0.35">
      <c r="A89" s="99">
        <v>28045</v>
      </c>
      <c r="B89" s="26" t="s">
        <v>397</v>
      </c>
      <c r="C89" s="25" t="s">
        <v>93</v>
      </c>
      <c r="D89" s="25" t="s">
        <v>93</v>
      </c>
      <c r="E89" s="100">
        <v>28022</v>
      </c>
      <c r="F89" s="26" t="s">
        <v>1021</v>
      </c>
    </row>
    <row r="90" spans="1:6" x14ac:dyDescent="0.35">
      <c r="A90" s="99">
        <v>28046</v>
      </c>
      <c r="B90" s="26" t="s">
        <v>342</v>
      </c>
      <c r="C90" s="25" t="s">
        <v>93</v>
      </c>
      <c r="D90" s="25" t="s">
        <v>271</v>
      </c>
      <c r="E90" s="100">
        <v>28936</v>
      </c>
      <c r="F90" s="26" t="s">
        <v>1022</v>
      </c>
    </row>
    <row r="91" spans="1:6" x14ac:dyDescent="0.35">
      <c r="A91" s="99">
        <v>28047</v>
      </c>
      <c r="B91" s="26" t="s">
        <v>412</v>
      </c>
      <c r="C91" s="25" t="s">
        <v>93</v>
      </c>
      <c r="D91" s="25" t="s">
        <v>93</v>
      </c>
      <c r="E91" s="100">
        <v>28021</v>
      </c>
      <c r="F91" s="26" t="s">
        <v>413</v>
      </c>
    </row>
    <row r="92" spans="1:6" x14ac:dyDescent="0.35">
      <c r="A92" s="99">
        <v>28048</v>
      </c>
      <c r="B92" s="26" t="s">
        <v>100</v>
      </c>
      <c r="C92" s="25" t="s">
        <v>93</v>
      </c>
      <c r="D92" s="25" t="s">
        <v>101</v>
      </c>
      <c r="E92" s="100">
        <v>28830</v>
      </c>
      <c r="F92" s="26" t="s">
        <v>102</v>
      </c>
    </row>
    <row r="93" spans="1:6" x14ac:dyDescent="0.35">
      <c r="A93" s="99">
        <v>28049</v>
      </c>
      <c r="B93" s="26" t="s">
        <v>95</v>
      </c>
      <c r="C93" s="25" t="s">
        <v>93</v>
      </c>
      <c r="D93" s="25" t="s">
        <v>93</v>
      </c>
      <c r="E93" s="100">
        <v>28045</v>
      </c>
      <c r="F93" s="26" t="s">
        <v>96</v>
      </c>
    </row>
    <row r="94" spans="1:6" x14ac:dyDescent="0.35">
      <c r="A94" s="99">
        <v>28050</v>
      </c>
      <c r="B94" s="26" t="s">
        <v>997</v>
      </c>
      <c r="C94" s="25" t="s">
        <v>93</v>
      </c>
      <c r="D94" s="25" t="s">
        <v>998</v>
      </c>
      <c r="E94" s="100">
        <v>28600</v>
      </c>
      <c r="F94" s="26" t="s">
        <v>999</v>
      </c>
    </row>
    <row r="95" spans="1:6" x14ac:dyDescent="0.35">
      <c r="A95" s="99">
        <v>29001</v>
      </c>
      <c r="B95" s="26" t="s">
        <v>321</v>
      </c>
      <c r="C95" s="25" t="s">
        <v>252</v>
      </c>
      <c r="D95" s="25" t="s">
        <v>252</v>
      </c>
      <c r="E95" s="100">
        <v>29006</v>
      </c>
      <c r="F95" s="26" t="s">
        <v>322</v>
      </c>
    </row>
    <row r="96" spans="1:6" x14ac:dyDescent="0.35">
      <c r="A96" s="99">
        <v>29002</v>
      </c>
      <c r="B96" s="26" t="s">
        <v>254</v>
      </c>
      <c r="C96" s="25" t="s">
        <v>252</v>
      </c>
      <c r="D96" s="25" t="s">
        <v>252</v>
      </c>
      <c r="E96" s="100">
        <v>29006</v>
      </c>
      <c r="F96" s="26" t="s">
        <v>255</v>
      </c>
    </row>
    <row r="97" spans="1:6" x14ac:dyDescent="0.35">
      <c r="A97" s="99">
        <v>29004</v>
      </c>
      <c r="B97" s="26" t="s">
        <v>251</v>
      </c>
      <c r="C97" s="25" t="s">
        <v>252</v>
      </c>
      <c r="D97" s="25" t="s">
        <v>252</v>
      </c>
      <c r="E97" s="100">
        <v>29006</v>
      </c>
      <c r="F97" s="26" t="s">
        <v>253</v>
      </c>
    </row>
    <row r="98" spans="1:6" x14ac:dyDescent="0.35">
      <c r="A98" s="99">
        <v>29005</v>
      </c>
      <c r="B98" s="26" t="s">
        <v>1023</v>
      </c>
      <c r="C98" s="25" t="s">
        <v>252</v>
      </c>
      <c r="D98" s="25" t="s">
        <v>1024</v>
      </c>
      <c r="E98" s="100">
        <v>29540</v>
      </c>
      <c r="F98" s="26" t="s">
        <v>1025</v>
      </c>
    </row>
    <row r="99" spans="1:6" x14ac:dyDescent="0.35">
      <c r="A99" s="99">
        <v>30001</v>
      </c>
      <c r="B99" s="26" t="s">
        <v>273</v>
      </c>
      <c r="C99" s="25" t="s">
        <v>122</v>
      </c>
      <c r="D99" s="25" t="s">
        <v>122</v>
      </c>
      <c r="E99" s="100">
        <v>30168</v>
      </c>
      <c r="F99" s="26" t="s">
        <v>274</v>
      </c>
    </row>
    <row r="100" spans="1:6" x14ac:dyDescent="0.35">
      <c r="A100" s="99">
        <v>30002</v>
      </c>
      <c r="B100" s="26" t="s">
        <v>332</v>
      </c>
      <c r="C100" s="25" t="s">
        <v>122</v>
      </c>
      <c r="D100" s="25" t="s">
        <v>333</v>
      </c>
      <c r="E100" s="100">
        <v>30880</v>
      </c>
      <c r="F100" s="26" t="s">
        <v>334</v>
      </c>
    </row>
    <row r="101" spans="1:6" x14ac:dyDescent="0.35">
      <c r="A101" s="99">
        <v>30004</v>
      </c>
      <c r="B101" s="26" t="s">
        <v>121</v>
      </c>
      <c r="C101" s="25" t="s">
        <v>122</v>
      </c>
      <c r="D101" s="25" t="s">
        <v>123</v>
      </c>
      <c r="E101" s="100">
        <v>30350</v>
      </c>
      <c r="F101" s="26" t="s">
        <v>124</v>
      </c>
    </row>
    <row r="102" spans="1:6" x14ac:dyDescent="0.35">
      <c r="A102" s="99">
        <v>30006</v>
      </c>
      <c r="B102" s="26" t="s">
        <v>185</v>
      </c>
      <c r="C102" s="25" t="s">
        <v>122</v>
      </c>
      <c r="D102" s="25" t="s">
        <v>123</v>
      </c>
      <c r="E102" s="100">
        <v>30202</v>
      </c>
      <c r="F102" s="26" t="s">
        <v>186</v>
      </c>
    </row>
    <row r="103" spans="1:6" x14ac:dyDescent="0.35">
      <c r="A103" s="99">
        <v>30007</v>
      </c>
      <c r="B103" s="26" t="s">
        <v>183</v>
      </c>
      <c r="C103" s="25" t="s">
        <v>122</v>
      </c>
      <c r="D103" s="25" t="s">
        <v>123</v>
      </c>
      <c r="E103" s="100">
        <v>30203</v>
      </c>
      <c r="F103" s="26" t="s">
        <v>184</v>
      </c>
    </row>
    <row r="104" spans="1:6" x14ac:dyDescent="0.35">
      <c r="A104" s="99">
        <v>32001</v>
      </c>
      <c r="B104" s="26" t="s">
        <v>278</v>
      </c>
      <c r="C104" s="25" t="s">
        <v>279</v>
      </c>
      <c r="D104" s="25" t="s">
        <v>279</v>
      </c>
      <c r="E104" s="100">
        <v>32001</v>
      </c>
      <c r="F104" s="26" t="s">
        <v>280</v>
      </c>
    </row>
    <row r="105" spans="1:6" x14ac:dyDescent="0.35">
      <c r="A105" s="99">
        <v>33001</v>
      </c>
      <c r="B105" s="26" t="s">
        <v>232</v>
      </c>
      <c r="C105" s="25" t="s">
        <v>108</v>
      </c>
      <c r="D105" s="25" t="s">
        <v>233</v>
      </c>
      <c r="E105" s="100">
        <v>33690</v>
      </c>
      <c r="F105" s="26" t="s">
        <v>234</v>
      </c>
    </row>
    <row r="106" spans="1:6" x14ac:dyDescent="0.35">
      <c r="A106" s="99">
        <v>33003</v>
      </c>
      <c r="B106" s="26" t="s">
        <v>151</v>
      </c>
      <c r="C106" s="25" t="s">
        <v>108</v>
      </c>
      <c r="D106" s="25" t="s">
        <v>152</v>
      </c>
      <c r="E106" s="100">
        <v>33460</v>
      </c>
      <c r="F106" s="26" t="s">
        <v>153</v>
      </c>
    </row>
    <row r="107" spans="1:6" x14ac:dyDescent="0.35">
      <c r="A107" s="99">
        <v>33004</v>
      </c>
      <c r="B107" s="26" t="s">
        <v>367</v>
      </c>
      <c r="C107" s="25" t="s">
        <v>108</v>
      </c>
      <c r="D107" s="25" t="s">
        <v>368</v>
      </c>
      <c r="E107" s="100">
        <v>33192</v>
      </c>
      <c r="F107" s="26" t="s">
        <v>369</v>
      </c>
    </row>
    <row r="108" spans="1:6" x14ac:dyDescent="0.35">
      <c r="A108" s="99">
        <v>33005</v>
      </c>
      <c r="B108" s="26" t="s">
        <v>436</v>
      </c>
      <c r="C108" s="25" t="s">
        <v>108</v>
      </c>
      <c r="D108" s="25" t="s">
        <v>437</v>
      </c>
      <c r="E108" s="100">
        <v>33192</v>
      </c>
      <c r="F108" s="26" t="s">
        <v>438</v>
      </c>
    </row>
    <row r="109" spans="1:6" x14ac:dyDescent="0.35">
      <c r="A109" s="99">
        <v>33006</v>
      </c>
      <c r="B109" s="26" t="s">
        <v>439</v>
      </c>
      <c r="C109" s="25" t="s">
        <v>108</v>
      </c>
      <c r="D109" s="25" t="s">
        <v>440</v>
      </c>
      <c r="E109" s="100">
        <v>33211</v>
      </c>
      <c r="F109" s="26" t="s">
        <v>441</v>
      </c>
    </row>
    <row r="110" spans="1:6" x14ac:dyDescent="0.35">
      <c r="A110" s="99">
        <v>33007</v>
      </c>
      <c r="B110" s="26" t="s">
        <v>107</v>
      </c>
      <c r="C110" s="25" t="s">
        <v>108</v>
      </c>
      <c r="D110" s="25" t="s">
        <v>109</v>
      </c>
      <c r="E110" s="100">
        <v>33400</v>
      </c>
      <c r="F110" s="26" t="s">
        <v>110</v>
      </c>
    </row>
    <row r="111" spans="1:6" x14ac:dyDescent="0.35">
      <c r="A111" s="99">
        <v>33008</v>
      </c>
      <c r="B111" s="26" t="s">
        <v>200</v>
      </c>
      <c r="C111" s="25" t="s">
        <v>108</v>
      </c>
      <c r="D111" s="25" t="s">
        <v>201</v>
      </c>
      <c r="E111" s="100">
        <v>33180</v>
      </c>
      <c r="F111" s="26" t="s">
        <v>202</v>
      </c>
    </row>
    <row r="112" spans="1:6" x14ac:dyDescent="0.35">
      <c r="A112" s="99">
        <v>33009</v>
      </c>
      <c r="B112" s="26" t="s">
        <v>453</v>
      </c>
      <c r="C112" s="25" t="s">
        <v>108</v>
      </c>
      <c r="D112" s="25" t="s">
        <v>454</v>
      </c>
      <c r="E112" s="100">
        <v>33199</v>
      </c>
      <c r="F112" s="26" t="s">
        <v>455</v>
      </c>
    </row>
    <row r="113" spans="1:6" x14ac:dyDescent="0.35">
      <c r="A113" s="99">
        <v>33010</v>
      </c>
      <c r="B113" s="26" t="s">
        <v>416</v>
      </c>
      <c r="C113" s="25" t="s">
        <v>108</v>
      </c>
      <c r="D113" s="25" t="s">
        <v>368</v>
      </c>
      <c r="E113" s="100">
        <v>33192</v>
      </c>
      <c r="F113" s="26" t="s">
        <v>417</v>
      </c>
    </row>
    <row r="114" spans="1:6" x14ac:dyDescent="0.35">
      <c r="A114" s="99">
        <v>33011</v>
      </c>
      <c r="B114" s="26" t="s">
        <v>364</v>
      </c>
      <c r="C114" s="25" t="s">
        <v>108</v>
      </c>
      <c r="D114" s="25" t="s">
        <v>365</v>
      </c>
      <c r="E114" s="100">
        <v>33430</v>
      </c>
      <c r="F114" s="26" t="s">
        <v>366</v>
      </c>
    </row>
    <row r="115" spans="1:6" x14ac:dyDescent="0.35">
      <c r="A115" s="100">
        <v>33012</v>
      </c>
      <c r="B115" s="26" t="s">
        <v>986</v>
      </c>
      <c r="C115" s="25" t="s">
        <v>108</v>
      </c>
      <c r="D115" s="25" t="s">
        <v>987</v>
      </c>
      <c r="E115" s="100">
        <v>33120</v>
      </c>
      <c r="F115" s="26" t="s">
        <v>988</v>
      </c>
    </row>
    <row r="116" spans="1:6" x14ac:dyDescent="0.35">
      <c r="A116" s="100">
        <v>33013</v>
      </c>
      <c r="B116" s="26" t="s">
        <v>1026</v>
      </c>
      <c r="C116" s="25" t="s">
        <v>108</v>
      </c>
      <c r="D116" s="25" t="s">
        <v>1027</v>
      </c>
      <c r="E116" s="100">
        <v>33683</v>
      </c>
      <c r="F116" s="26" t="s">
        <v>1028</v>
      </c>
    </row>
    <row r="117" spans="1:6" x14ac:dyDescent="0.35">
      <c r="A117" s="99">
        <v>36005</v>
      </c>
      <c r="B117" s="26" t="s">
        <v>289</v>
      </c>
      <c r="C117" s="25" t="s">
        <v>290</v>
      </c>
      <c r="D117" s="25" t="s">
        <v>291</v>
      </c>
      <c r="E117" s="100">
        <v>36800</v>
      </c>
      <c r="F117" s="26" t="s">
        <v>292</v>
      </c>
    </row>
    <row r="118" spans="1:6" x14ac:dyDescent="0.35">
      <c r="A118" s="99">
        <v>37001</v>
      </c>
      <c r="B118" s="26" t="s">
        <v>293</v>
      </c>
      <c r="C118" s="25" t="s">
        <v>144</v>
      </c>
      <c r="D118" s="25" t="s">
        <v>145</v>
      </c>
      <c r="E118" s="100">
        <v>37003</v>
      </c>
      <c r="F118" s="26" t="s">
        <v>294</v>
      </c>
    </row>
    <row r="119" spans="1:6" x14ac:dyDescent="0.35">
      <c r="A119" s="99">
        <v>37002</v>
      </c>
      <c r="B119" s="26" t="s">
        <v>143</v>
      </c>
      <c r="C119" s="25" t="s">
        <v>144</v>
      </c>
      <c r="D119" s="25" t="s">
        <v>145</v>
      </c>
      <c r="E119" s="100">
        <v>37003</v>
      </c>
      <c r="F119" s="26" t="s">
        <v>146</v>
      </c>
    </row>
    <row r="120" spans="1:6" x14ac:dyDescent="0.35">
      <c r="A120" s="99">
        <v>39001</v>
      </c>
      <c r="B120" s="26" t="s">
        <v>295</v>
      </c>
      <c r="C120" s="25" t="s">
        <v>136</v>
      </c>
      <c r="D120" s="25" t="s">
        <v>136</v>
      </c>
      <c r="E120" s="100">
        <v>39011</v>
      </c>
      <c r="F120" s="26" t="s">
        <v>296</v>
      </c>
    </row>
    <row r="121" spans="1:6" x14ac:dyDescent="0.35">
      <c r="A121" s="99">
        <v>39002</v>
      </c>
      <c r="B121" s="26" t="s">
        <v>135</v>
      </c>
      <c r="C121" s="25" t="s">
        <v>136</v>
      </c>
      <c r="D121" s="25" t="s">
        <v>137</v>
      </c>
      <c r="E121" s="100">
        <v>39600</v>
      </c>
      <c r="F121" s="26" t="s">
        <v>138</v>
      </c>
    </row>
    <row r="122" spans="1:6" x14ac:dyDescent="0.35">
      <c r="A122" s="99">
        <v>39003</v>
      </c>
      <c r="B122" s="26" t="s">
        <v>297</v>
      </c>
      <c r="C122" s="25" t="s">
        <v>136</v>
      </c>
      <c r="D122" s="25" t="s">
        <v>136</v>
      </c>
      <c r="E122" s="100">
        <v>39009</v>
      </c>
      <c r="F122" s="26" t="s">
        <v>298</v>
      </c>
    </row>
    <row r="123" spans="1:6" x14ac:dyDescent="0.35">
      <c r="A123" s="99">
        <v>41002</v>
      </c>
      <c r="B123" s="26" t="s">
        <v>1029</v>
      </c>
      <c r="C123" s="25" t="s">
        <v>299</v>
      </c>
      <c r="D123" s="25" t="s">
        <v>299</v>
      </c>
      <c r="E123" s="100">
        <v>41008</v>
      </c>
      <c r="F123" s="26" t="s">
        <v>300</v>
      </c>
    </row>
    <row r="124" spans="1:6" x14ac:dyDescent="0.35">
      <c r="A124" s="99">
        <v>41005</v>
      </c>
      <c r="B124" s="26" t="s">
        <v>301</v>
      </c>
      <c r="C124" s="25" t="s">
        <v>299</v>
      </c>
      <c r="D124" s="25" t="s">
        <v>299</v>
      </c>
      <c r="E124" s="100">
        <v>41008</v>
      </c>
      <c r="F124" s="26" t="s">
        <v>300</v>
      </c>
    </row>
    <row r="125" spans="1:6" x14ac:dyDescent="0.35">
      <c r="A125" s="99">
        <v>41006</v>
      </c>
      <c r="B125" s="26" t="s">
        <v>405</v>
      </c>
      <c r="C125" s="25" t="s">
        <v>299</v>
      </c>
      <c r="D125" s="25" t="s">
        <v>299</v>
      </c>
      <c r="E125" s="100">
        <v>41011</v>
      </c>
      <c r="F125" s="26" t="s">
        <v>406</v>
      </c>
    </row>
    <row r="126" spans="1:6" x14ac:dyDescent="0.35">
      <c r="A126" s="99">
        <v>41007</v>
      </c>
      <c r="B126" s="26" t="s">
        <v>387</v>
      </c>
      <c r="C126" s="25" t="s">
        <v>299</v>
      </c>
      <c r="D126" s="25" t="s">
        <v>388</v>
      </c>
      <c r="E126" s="100">
        <v>41500</v>
      </c>
      <c r="F126" s="26" t="s">
        <v>389</v>
      </c>
    </row>
    <row r="127" spans="1:6" x14ac:dyDescent="0.35">
      <c r="A127" s="99">
        <v>43001</v>
      </c>
      <c r="B127" s="26" t="s">
        <v>302</v>
      </c>
      <c r="C127" s="25" t="s">
        <v>104</v>
      </c>
      <c r="D127" s="25" t="s">
        <v>104</v>
      </c>
      <c r="E127" s="100">
        <v>43006</v>
      </c>
      <c r="F127" s="26" t="s">
        <v>303</v>
      </c>
    </row>
    <row r="128" spans="1:6" x14ac:dyDescent="0.35">
      <c r="A128" s="99">
        <v>43004</v>
      </c>
      <c r="B128" s="26" t="s">
        <v>372</v>
      </c>
      <c r="C128" s="25" t="s">
        <v>104</v>
      </c>
      <c r="D128" s="25" t="s">
        <v>373</v>
      </c>
      <c r="E128" s="100">
        <v>43120</v>
      </c>
      <c r="F128" s="26" t="s">
        <v>374</v>
      </c>
    </row>
    <row r="129" spans="1:6" x14ac:dyDescent="0.35">
      <c r="A129" s="99">
        <v>43006</v>
      </c>
      <c r="B129" s="26" t="s">
        <v>352</v>
      </c>
      <c r="C129" s="25" t="s">
        <v>104</v>
      </c>
      <c r="D129" s="25" t="s">
        <v>353</v>
      </c>
      <c r="E129" s="100">
        <v>43470</v>
      </c>
      <c r="F129" s="26" t="s">
        <v>354</v>
      </c>
    </row>
    <row r="130" spans="1:6" x14ac:dyDescent="0.35">
      <c r="A130" s="99">
        <v>43007</v>
      </c>
      <c r="B130" s="26" t="s">
        <v>103</v>
      </c>
      <c r="C130" s="25" t="s">
        <v>104</v>
      </c>
      <c r="D130" s="25" t="s">
        <v>105</v>
      </c>
      <c r="E130" s="100">
        <v>43770</v>
      </c>
      <c r="F130" s="26" t="s">
        <v>106</v>
      </c>
    </row>
    <row r="131" spans="1:6" x14ac:dyDescent="0.35">
      <c r="A131" s="99">
        <v>45001</v>
      </c>
      <c r="B131" s="26" t="s">
        <v>317</v>
      </c>
      <c r="C131" s="25" t="s">
        <v>312</v>
      </c>
      <c r="D131" s="25" t="s">
        <v>318</v>
      </c>
      <c r="E131" s="100">
        <v>45260</v>
      </c>
      <c r="F131" s="26" t="s">
        <v>319</v>
      </c>
    </row>
    <row r="132" spans="1:6" x14ac:dyDescent="0.35">
      <c r="A132" s="99">
        <v>45003</v>
      </c>
      <c r="B132" s="26" t="s">
        <v>361</v>
      </c>
      <c r="C132" s="25" t="s">
        <v>312</v>
      </c>
      <c r="D132" s="25" t="s">
        <v>362</v>
      </c>
      <c r="E132" s="100">
        <v>45224</v>
      </c>
      <c r="F132" s="26" t="s">
        <v>363</v>
      </c>
    </row>
    <row r="133" spans="1:6" x14ac:dyDescent="0.35">
      <c r="A133" s="99">
        <v>45005</v>
      </c>
      <c r="B133" s="26" t="s">
        <v>429</v>
      </c>
      <c r="C133" s="25" t="s">
        <v>312</v>
      </c>
      <c r="D133" s="25" t="s">
        <v>430</v>
      </c>
      <c r="E133" s="100">
        <v>45350</v>
      </c>
      <c r="F133" s="26" t="s">
        <v>431</v>
      </c>
    </row>
    <row r="134" spans="1:6" x14ac:dyDescent="0.35">
      <c r="A134" s="99">
        <v>45006</v>
      </c>
      <c r="B134" s="26" t="s">
        <v>401</v>
      </c>
      <c r="C134" s="25" t="s">
        <v>312</v>
      </c>
      <c r="D134" s="25" t="s">
        <v>402</v>
      </c>
      <c r="E134" s="100">
        <v>45529</v>
      </c>
      <c r="F134" s="26" t="s">
        <v>403</v>
      </c>
    </row>
    <row r="135" spans="1:6" x14ac:dyDescent="0.35">
      <c r="A135" s="99">
        <v>45007</v>
      </c>
      <c r="B135" s="26" t="s">
        <v>375</v>
      </c>
      <c r="C135" s="25" t="s">
        <v>312</v>
      </c>
      <c r="D135" s="25" t="s">
        <v>376</v>
      </c>
      <c r="E135" s="100">
        <v>45220</v>
      </c>
      <c r="F135" s="26" t="s">
        <v>377</v>
      </c>
    </row>
    <row r="136" spans="1:6" x14ac:dyDescent="0.35">
      <c r="A136" s="99">
        <v>45008</v>
      </c>
      <c r="B136" s="26" t="s">
        <v>311</v>
      </c>
      <c r="C136" s="25" t="s">
        <v>312</v>
      </c>
      <c r="D136" s="25" t="s">
        <v>313</v>
      </c>
      <c r="E136" s="100">
        <v>45360</v>
      </c>
      <c r="F136" s="26" t="s">
        <v>314</v>
      </c>
    </row>
    <row r="137" spans="1:6" x14ac:dyDescent="0.35">
      <c r="A137" s="99">
        <v>45009</v>
      </c>
      <c r="B137" s="26" t="s">
        <v>1030</v>
      </c>
      <c r="C137" s="25" t="s">
        <v>312</v>
      </c>
      <c r="D137" s="25" t="s">
        <v>1031</v>
      </c>
      <c r="E137" s="100">
        <v>45600</v>
      </c>
      <c r="F137" s="26" t="s">
        <v>1032</v>
      </c>
    </row>
    <row r="138" spans="1:6" x14ac:dyDescent="0.35">
      <c r="A138" s="99">
        <v>45010</v>
      </c>
      <c r="B138" s="26" t="s">
        <v>1033</v>
      </c>
      <c r="C138" s="25" t="s">
        <v>312</v>
      </c>
      <c r="D138" s="25" t="s">
        <v>1034</v>
      </c>
      <c r="E138" s="100">
        <v>45300</v>
      </c>
      <c r="F138" s="26" t="s">
        <v>1035</v>
      </c>
    </row>
    <row r="139" spans="1:6" x14ac:dyDescent="0.35">
      <c r="A139" s="99">
        <v>46002</v>
      </c>
      <c r="B139" s="26" t="s">
        <v>1036</v>
      </c>
      <c r="C139" s="25" t="s">
        <v>140</v>
      </c>
      <c r="D139" s="25" t="s">
        <v>140</v>
      </c>
      <c r="E139" s="100">
        <v>46013</v>
      </c>
      <c r="F139" s="26" t="s">
        <v>304</v>
      </c>
    </row>
    <row r="140" spans="1:6" x14ac:dyDescent="0.35">
      <c r="A140" s="99">
        <v>46004</v>
      </c>
      <c r="B140" s="26" t="s">
        <v>154</v>
      </c>
      <c r="C140" s="25" t="s">
        <v>140</v>
      </c>
      <c r="D140" s="25" t="s">
        <v>140</v>
      </c>
      <c r="E140" s="100">
        <v>46013</v>
      </c>
      <c r="F140" s="26" t="s">
        <v>155</v>
      </c>
    </row>
    <row r="141" spans="1:6" x14ac:dyDescent="0.35">
      <c r="A141" s="99">
        <v>46005</v>
      </c>
      <c r="B141" s="26" t="s">
        <v>139</v>
      </c>
      <c r="C141" s="25" t="s">
        <v>140</v>
      </c>
      <c r="D141" s="25" t="s">
        <v>141</v>
      </c>
      <c r="E141" s="100">
        <v>46500</v>
      </c>
      <c r="F141" s="26" t="s">
        <v>142</v>
      </c>
    </row>
    <row r="142" spans="1:6" x14ac:dyDescent="0.35">
      <c r="A142" s="99">
        <v>46006</v>
      </c>
      <c r="B142" s="26" t="s">
        <v>382</v>
      </c>
      <c r="C142" s="25" t="s">
        <v>140</v>
      </c>
      <c r="D142" s="25" t="s">
        <v>383</v>
      </c>
      <c r="E142" s="100">
        <v>46800</v>
      </c>
      <c r="F142" s="26" t="s">
        <v>384</v>
      </c>
    </row>
    <row r="143" spans="1:6" x14ac:dyDescent="0.35">
      <c r="A143" s="99">
        <v>46007</v>
      </c>
      <c r="B143" s="26" t="s">
        <v>1037</v>
      </c>
      <c r="C143" s="25" t="s">
        <v>140</v>
      </c>
      <c r="D143" s="25" t="s">
        <v>427</v>
      </c>
      <c r="E143" s="100">
        <v>46550</v>
      </c>
      <c r="F143" s="26" t="s">
        <v>428</v>
      </c>
    </row>
    <row r="144" spans="1:6" x14ac:dyDescent="0.35">
      <c r="A144" s="99">
        <v>46008</v>
      </c>
      <c r="B144" s="26" t="s">
        <v>176</v>
      </c>
      <c r="C144" s="25" t="s">
        <v>140</v>
      </c>
      <c r="D144" s="25" t="s">
        <v>177</v>
      </c>
      <c r="E144" s="100">
        <v>46360</v>
      </c>
      <c r="F144" s="26" t="s">
        <v>178</v>
      </c>
    </row>
    <row r="145" spans="1:6" x14ac:dyDescent="0.35">
      <c r="A145" s="99">
        <v>46009</v>
      </c>
      <c r="B145" s="26" t="s">
        <v>1038</v>
      </c>
      <c r="C145" s="25" t="s">
        <v>140</v>
      </c>
      <c r="D145" s="25" t="s">
        <v>141</v>
      </c>
      <c r="E145" s="100">
        <v>46500</v>
      </c>
      <c r="F145" s="26" t="s">
        <v>1039</v>
      </c>
    </row>
    <row r="146" spans="1:6" x14ac:dyDescent="0.35">
      <c r="A146" s="99">
        <v>47004</v>
      </c>
      <c r="B146" s="26" t="s">
        <v>275</v>
      </c>
      <c r="C146" s="25" t="s">
        <v>260</v>
      </c>
      <c r="D146" s="25" t="s">
        <v>276</v>
      </c>
      <c r="E146" s="100">
        <v>47410</v>
      </c>
      <c r="F146" s="26" t="s">
        <v>277</v>
      </c>
    </row>
    <row r="147" spans="1:6" x14ac:dyDescent="0.35">
      <c r="A147" s="99">
        <v>47005</v>
      </c>
      <c r="B147" s="26" t="s">
        <v>259</v>
      </c>
      <c r="C147" s="25" t="s">
        <v>260</v>
      </c>
      <c r="D147" s="25" t="s">
        <v>261</v>
      </c>
      <c r="E147" s="100">
        <v>47400</v>
      </c>
      <c r="F147" s="26" t="s">
        <v>262</v>
      </c>
    </row>
    <row r="148" spans="1:6" x14ac:dyDescent="0.35">
      <c r="A148" s="99">
        <v>47006</v>
      </c>
      <c r="B148" s="26" t="s">
        <v>323</v>
      </c>
      <c r="C148" s="25" t="s">
        <v>260</v>
      </c>
      <c r="D148" s="25" t="s">
        <v>260</v>
      </c>
      <c r="E148" s="100">
        <v>47012</v>
      </c>
      <c r="F148" s="26" t="s">
        <v>324</v>
      </c>
    </row>
    <row r="149" spans="1:6" x14ac:dyDescent="0.35">
      <c r="A149" s="99">
        <v>47007</v>
      </c>
      <c r="B149" s="26" t="s">
        <v>414</v>
      </c>
      <c r="C149" s="25" t="s">
        <v>260</v>
      </c>
      <c r="D149" s="25" t="s">
        <v>260</v>
      </c>
      <c r="E149" s="100">
        <v>47008</v>
      </c>
      <c r="F149" s="26" t="s">
        <v>415</v>
      </c>
    </row>
    <row r="150" spans="1:6" x14ac:dyDescent="0.35">
      <c r="A150" s="99">
        <v>47008</v>
      </c>
      <c r="B150" s="26" t="s">
        <v>343</v>
      </c>
      <c r="C150" s="25" t="s">
        <v>260</v>
      </c>
      <c r="D150" s="25" t="s">
        <v>344</v>
      </c>
      <c r="E150" s="100">
        <v>47220</v>
      </c>
      <c r="F150" s="26" t="s">
        <v>345</v>
      </c>
    </row>
    <row r="151" spans="1:6" x14ac:dyDescent="0.35">
      <c r="A151" s="99">
        <v>48001</v>
      </c>
      <c r="B151" s="26" t="s">
        <v>169</v>
      </c>
      <c r="C151" s="25" t="s">
        <v>148</v>
      </c>
      <c r="D151" s="25" t="s">
        <v>170</v>
      </c>
      <c r="E151" s="100">
        <v>48003</v>
      </c>
      <c r="F151" s="26" t="s">
        <v>171</v>
      </c>
    </row>
    <row r="152" spans="1:6" x14ac:dyDescent="0.35">
      <c r="A152" s="99">
        <v>48003</v>
      </c>
      <c r="B152" s="26" t="s">
        <v>147</v>
      </c>
      <c r="C152" s="25" t="s">
        <v>148</v>
      </c>
      <c r="D152" s="25" t="s">
        <v>149</v>
      </c>
      <c r="E152" s="100">
        <v>48980</v>
      </c>
      <c r="F152" s="26" t="s">
        <v>150</v>
      </c>
    </row>
    <row r="153" spans="1:6" x14ac:dyDescent="0.35">
      <c r="A153" s="99">
        <v>48005</v>
      </c>
      <c r="B153" s="26" t="s">
        <v>158</v>
      </c>
      <c r="C153" s="25" t="s">
        <v>148</v>
      </c>
      <c r="D153" s="25" t="s">
        <v>159</v>
      </c>
      <c r="E153" s="100">
        <v>48800</v>
      </c>
      <c r="F153" s="26" t="s">
        <v>160</v>
      </c>
    </row>
    <row r="154" spans="1:6" x14ac:dyDescent="0.35">
      <c r="A154" s="99">
        <v>48006</v>
      </c>
      <c r="B154" s="26" t="s">
        <v>346</v>
      </c>
      <c r="C154" s="25" t="s">
        <v>148</v>
      </c>
      <c r="D154" s="25" t="s">
        <v>347</v>
      </c>
      <c r="E154" s="100">
        <v>48220</v>
      </c>
      <c r="F154" s="26" t="s">
        <v>348</v>
      </c>
    </row>
    <row r="155" spans="1:6" x14ac:dyDescent="0.35">
      <c r="A155" s="99">
        <v>48007</v>
      </c>
      <c r="B155" s="26" t="s">
        <v>407</v>
      </c>
      <c r="C155" s="25" t="s">
        <v>148</v>
      </c>
      <c r="D155" s="25" t="s">
        <v>170</v>
      </c>
      <c r="E155" s="100">
        <v>48013</v>
      </c>
      <c r="F155" s="26" t="s">
        <v>408</v>
      </c>
    </row>
    <row r="156" spans="1:6" x14ac:dyDescent="0.35">
      <c r="A156" s="99">
        <v>50007</v>
      </c>
      <c r="B156" s="26" t="s">
        <v>315</v>
      </c>
      <c r="C156" s="25" t="s">
        <v>180</v>
      </c>
      <c r="D156" s="25" t="s">
        <v>180</v>
      </c>
      <c r="E156" s="100">
        <v>50190</v>
      </c>
      <c r="F156" s="26" t="s">
        <v>316</v>
      </c>
    </row>
    <row r="157" spans="1:6" x14ac:dyDescent="0.35">
      <c r="A157" s="99">
        <v>50008</v>
      </c>
      <c r="B157" s="26" t="s">
        <v>179</v>
      </c>
      <c r="C157" s="25" t="s">
        <v>180</v>
      </c>
      <c r="D157" s="25" t="s">
        <v>181</v>
      </c>
      <c r="E157" s="100">
        <v>50300</v>
      </c>
      <c r="F157" s="26" t="s">
        <v>182</v>
      </c>
    </row>
    <row r="158" spans="1:6" x14ac:dyDescent="0.35">
      <c r="A158" s="99">
        <v>50009</v>
      </c>
      <c r="B158" s="26" t="s">
        <v>327</v>
      </c>
      <c r="C158" s="25" t="s">
        <v>180</v>
      </c>
      <c r="D158" s="25" t="s">
        <v>180</v>
      </c>
      <c r="E158" s="100">
        <v>50014</v>
      </c>
      <c r="F158" s="26" t="s">
        <v>328</v>
      </c>
    </row>
    <row r="159" spans="1:6" x14ac:dyDescent="0.35">
      <c r="A159" s="99">
        <v>50010</v>
      </c>
      <c r="B159" s="26" t="s">
        <v>418</v>
      </c>
      <c r="C159" s="25" t="s">
        <v>180</v>
      </c>
      <c r="D159" s="25" t="s">
        <v>180</v>
      </c>
      <c r="E159" s="100">
        <v>50016</v>
      </c>
      <c r="F159" s="26" t="s">
        <v>419</v>
      </c>
    </row>
  </sheetData>
  <sheetProtection algorithmName="SHA-512" hashValue="9v8JsbJxmxjDdASdyxB1VtBSnHcyoFtDs/nea5nCLU/asJmO0b4lYFzvdLhxhtYcyxPqczfZgXfSZZKaazcCzQ==" saltValue="p9wnZVKSmdOcHlbxYEmBaQ==" spinCount="100000" sheet="1" sort="0" autoFilter="0" pivotTables="0"/>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8200B-8F56-4188-964A-E668800AB4FB}">
  <sheetPr codeName="Hoja06">
    <tabColor theme="4" tint="-0.499984740745262"/>
  </sheetPr>
  <dimension ref="A1:C57"/>
  <sheetViews>
    <sheetView zoomScaleNormal="100" workbookViewId="0">
      <selection activeCell="B1" sqref="B1"/>
    </sheetView>
  </sheetViews>
  <sheetFormatPr baseColWidth="10" defaultColWidth="11.453125" defaultRowHeight="14.5" x14ac:dyDescent="0.35"/>
  <cols>
    <col min="1" max="1" width="27" style="5" bestFit="1" customWidth="1"/>
    <col min="2" max="2" width="56" style="5" bestFit="1" customWidth="1"/>
    <col min="3" max="3" width="22.1796875" style="5" bestFit="1" customWidth="1"/>
    <col min="4" max="4" width="24.81640625" style="5" bestFit="1" customWidth="1"/>
    <col min="5" max="5" width="9.26953125" style="5" bestFit="1" customWidth="1"/>
    <col min="6" max="6" width="90" style="5" bestFit="1" customWidth="1"/>
    <col min="7" max="16384" width="11.453125" style="5"/>
  </cols>
  <sheetData>
    <row r="1" spans="1:3" x14ac:dyDescent="0.35">
      <c r="A1" s="20" t="s">
        <v>461</v>
      </c>
      <c r="B1" s="20" t="s">
        <v>462</v>
      </c>
      <c r="C1" s="20" t="s">
        <v>463</v>
      </c>
    </row>
    <row r="2" spans="1:3" x14ac:dyDescent="0.35">
      <c r="A2" s="98" t="s">
        <v>13</v>
      </c>
      <c r="B2" s="20" t="s">
        <v>86</v>
      </c>
      <c r="C2" s="20" t="s">
        <v>86</v>
      </c>
    </row>
    <row r="3" spans="1:3" x14ac:dyDescent="0.35">
      <c r="A3" s="98">
        <v>2</v>
      </c>
      <c r="B3" s="101" t="s">
        <v>476</v>
      </c>
      <c r="C3" s="24" t="s">
        <v>477</v>
      </c>
    </row>
    <row r="4" spans="1:3" x14ac:dyDescent="0.35">
      <c r="A4" s="98">
        <v>3</v>
      </c>
      <c r="B4" s="101" t="s">
        <v>528</v>
      </c>
      <c r="C4" s="24" t="s">
        <v>529</v>
      </c>
    </row>
    <row r="5" spans="1:3" x14ac:dyDescent="0.35">
      <c r="A5" s="98">
        <v>4</v>
      </c>
      <c r="B5" s="101" t="s">
        <v>486</v>
      </c>
      <c r="C5" s="24" t="s">
        <v>487</v>
      </c>
    </row>
    <row r="6" spans="1:3" x14ac:dyDescent="0.35">
      <c r="A6" s="98">
        <v>5</v>
      </c>
      <c r="B6" s="101" t="s">
        <v>524</v>
      </c>
      <c r="C6" s="24" t="s">
        <v>525</v>
      </c>
    </row>
    <row r="7" spans="1:3" x14ac:dyDescent="0.35">
      <c r="A7" s="98">
        <v>9</v>
      </c>
      <c r="B7" s="101" t="s">
        <v>490</v>
      </c>
      <c r="C7" s="24" t="s">
        <v>491</v>
      </c>
    </row>
    <row r="8" spans="1:3" x14ac:dyDescent="0.35">
      <c r="A8" s="98">
        <v>10</v>
      </c>
      <c r="B8" s="101" t="s">
        <v>505</v>
      </c>
      <c r="C8" s="24" t="s">
        <v>506</v>
      </c>
    </row>
    <row r="9" spans="1:3" x14ac:dyDescent="0.35">
      <c r="A9" s="98">
        <v>13</v>
      </c>
      <c r="B9" s="101" t="s">
        <v>394</v>
      </c>
      <c r="C9" s="24" t="s">
        <v>521</v>
      </c>
    </row>
    <row r="10" spans="1:3" x14ac:dyDescent="0.35">
      <c r="A10" s="98">
        <v>15</v>
      </c>
      <c r="B10" s="101" t="s">
        <v>420</v>
      </c>
      <c r="C10" s="24" t="s">
        <v>548</v>
      </c>
    </row>
    <row r="11" spans="1:3" x14ac:dyDescent="0.35">
      <c r="A11" s="98">
        <v>17</v>
      </c>
      <c r="B11" s="101" t="s">
        <v>551</v>
      </c>
      <c r="C11" s="24" t="s">
        <v>552</v>
      </c>
    </row>
    <row r="12" spans="1:3" x14ac:dyDescent="0.35">
      <c r="A12" s="98">
        <v>21</v>
      </c>
      <c r="B12" s="101" t="s">
        <v>456</v>
      </c>
      <c r="C12" s="24" t="s">
        <v>564</v>
      </c>
    </row>
    <row r="13" spans="1:3" x14ac:dyDescent="0.35">
      <c r="A13" s="98">
        <v>22</v>
      </c>
      <c r="B13" s="101" t="s">
        <v>565</v>
      </c>
      <c r="C13" s="24" t="s">
        <v>566</v>
      </c>
    </row>
    <row r="14" spans="1:3" x14ac:dyDescent="0.35">
      <c r="A14" s="98">
        <v>24</v>
      </c>
      <c r="B14" s="101" t="s">
        <v>492</v>
      </c>
      <c r="C14" s="24" t="s">
        <v>493</v>
      </c>
    </row>
    <row r="15" spans="1:3" x14ac:dyDescent="0.35">
      <c r="A15" s="98">
        <v>25</v>
      </c>
      <c r="B15" s="101" t="s">
        <v>355</v>
      </c>
      <c r="C15" s="24" t="s">
        <v>498</v>
      </c>
    </row>
    <row r="16" spans="1:3" x14ac:dyDescent="0.35">
      <c r="A16" s="98">
        <v>26</v>
      </c>
      <c r="B16" s="101" t="s">
        <v>503</v>
      </c>
      <c r="C16" s="24" t="s">
        <v>504</v>
      </c>
    </row>
    <row r="17" spans="1:3" x14ac:dyDescent="0.35">
      <c r="A17" s="98">
        <v>29</v>
      </c>
      <c r="B17" s="101" t="s">
        <v>534</v>
      </c>
      <c r="C17" s="24" t="s">
        <v>535</v>
      </c>
    </row>
    <row r="18" spans="1:3" x14ac:dyDescent="0.35">
      <c r="A18" s="98">
        <v>33</v>
      </c>
      <c r="B18" s="101" t="s">
        <v>446</v>
      </c>
      <c r="C18" s="24" t="s">
        <v>553</v>
      </c>
    </row>
    <row r="19" spans="1:3" x14ac:dyDescent="0.35">
      <c r="A19" s="98">
        <v>34</v>
      </c>
      <c r="B19" s="101" t="s">
        <v>466</v>
      </c>
      <c r="C19" s="24" t="s">
        <v>467</v>
      </c>
    </row>
    <row r="20" spans="1:3" x14ac:dyDescent="0.35">
      <c r="A20" s="98">
        <v>35</v>
      </c>
      <c r="B20" s="101" t="s">
        <v>560</v>
      </c>
      <c r="C20" s="24" t="s">
        <v>561</v>
      </c>
    </row>
    <row r="21" spans="1:3" x14ac:dyDescent="0.35">
      <c r="A21" s="98">
        <v>38</v>
      </c>
      <c r="B21" s="101" t="s">
        <v>482</v>
      </c>
      <c r="C21" s="24" t="s">
        <v>483</v>
      </c>
    </row>
    <row r="22" spans="1:3" x14ac:dyDescent="0.35">
      <c r="A22" s="98">
        <v>39</v>
      </c>
      <c r="B22" s="101" t="s">
        <v>517</v>
      </c>
      <c r="C22" s="24" t="s">
        <v>518</v>
      </c>
    </row>
    <row r="23" spans="1:3" x14ac:dyDescent="0.35">
      <c r="A23" s="98">
        <v>40</v>
      </c>
      <c r="B23" s="101" t="s">
        <v>532</v>
      </c>
      <c r="C23" s="24" t="s">
        <v>533</v>
      </c>
    </row>
    <row r="24" spans="1:3" x14ac:dyDescent="0.35">
      <c r="A24" s="98">
        <v>42</v>
      </c>
      <c r="B24" s="101" t="s">
        <v>556</v>
      </c>
      <c r="C24" s="24" t="s">
        <v>557</v>
      </c>
    </row>
    <row r="25" spans="1:3" x14ac:dyDescent="0.35">
      <c r="A25" s="98">
        <v>43</v>
      </c>
      <c r="B25" s="101" t="s">
        <v>554</v>
      </c>
      <c r="C25" s="24" t="s">
        <v>555</v>
      </c>
    </row>
    <row r="26" spans="1:3" x14ac:dyDescent="0.35">
      <c r="A26" s="98">
        <v>47</v>
      </c>
      <c r="B26" s="101" t="s">
        <v>470</v>
      </c>
      <c r="C26" s="24" t="s">
        <v>471</v>
      </c>
    </row>
    <row r="27" spans="1:3" x14ac:dyDescent="0.35">
      <c r="A27" s="98">
        <v>50</v>
      </c>
      <c r="B27" s="101" t="s">
        <v>464</v>
      </c>
      <c r="C27" s="24" t="s">
        <v>465</v>
      </c>
    </row>
    <row r="28" spans="1:3" x14ac:dyDescent="0.35">
      <c r="A28" s="98">
        <v>51</v>
      </c>
      <c r="B28" s="101" t="s">
        <v>536</v>
      </c>
      <c r="C28" s="24" t="s">
        <v>537</v>
      </c>
    </row>
    <row r="29" spans="1:3" x14ac:dyDescent="0.35">
      <c r="A29" s="98">
        <v>52</v>
      </c>
      <c r="B29" s="101" t="s">
        <v>558</v>
      </c>
      <c r="C29" s="24" t="s">
        <v>559</v>
      </c>
    </row>
    <row r="30" spans="1:3" x14ac:dyDescent="0.35">
      <c r="A30" s="98">
        <v>53</v>
      </c>
      <c r="B30" s="101" t="s">
        <v>488</v>
      </c>
      <c r="C30" s="24" t="s">
        <v>489</v>
      </c>
    </row>
    <row r="31" spans="1:3" x14ac:dyDescent="0.35">
      <c r="A31" s="98">
        <v>54</v>
      </c>
      <c r="B31" s="101" t="s">
        <v>542</v>
      </c>
      <c r="C31" s="24" t="s">
        <v>543</v>
      </c>
    </row>
    <row r="32" spans="1:3" x14ac:dyDescent="0.35">
      <c r="A32" s="98">
        <v>55</v>
      </c>
      <c r="B32" s="101" t="s">
        <v>526</v>
      </c>
      <c r="C32" s="24" t="s">
        <v>527</v>
      </c>
    </row>
    <row r="33" spans="1:3" x14ac:dyDescent="0.35">
      <c r="A33" s="98">
        <v>56</v>
      </c>
      <c r="B33" s="101" t="s">
        <v>515</v>
      </c>
      <c r="C33" s="24" t="s">
        <v>516</v>
      </c>
    </row>
    <row r="34" spans="1:3" x14ac:dyDescent="0.35">
      <c r="A34" s="98">
        <v>57</v>
      </c>
      <c r="B34" s="101" t="s">
        <v>511</v>
      </c>
      <c r="C34" s="24" t="s">
        <v>512</v>
      </c>
    </row>
    <row r="35" spans="1:3" x14ac:dyDescent="0.35">
      <c r="A35" s="98">
        <v>58</v>
      </c>
      <c r="B35" s="101" t="s">
        <v>501</v>
      </c>
      <c r="C35" s="24" t="s">
        <v>502</v>
      </c>
    </row>
    <row r="36" spans="1:3" x14ac:dyDescent="0.35">
      <c r="A36" s="98">
        <v>59</v>
      </c>
      <c r="B36" s="101" t="s">
        <v>540</v>
      </c>
      <c r="C36" s="24" t="s">
        <v>541</v>
      </c>
    </row>
    <row r="37" spans="1:3" x14ac:dyDescent="0.35">
      <c r="A37" s="98">
        <v>60</v>
      </c>
      <c r="B37" s="101" t="s">
        <v>519</v>
      </c>
      <c r="C37" s="24" t="s">
        <v>520</v>
      </c>
    </row>
    <row r="38" spans="1:3" x14ac:dyDescent="0.35">
      <c r="A38" s="98">
        <v>61</v>
      </c>
      <c r="B38" s="101" t="s">
        <v>530</v>
      </c>
      <c r="C38" s="24" t="s">
        <v>531</v>
      </c>
    </row>
    <row r="39" spans="1:3" x14ac:dyDescent="0.35">
      <c r="A39" s="98">
        <v>62</v>
      </c>
      <c r="B39" s="101" t="s">
        <v>494</v>
      </c>
      <c r="C39" s="24" t="s">
        <v>495</v>
      </c>
    </row>
    <row r="40" spans="1:3" x14ac:dyDescent="0.35">
      <c r="A40" s="98">
        <v>63</v>
      </c>
      <c r="B40" s="101" t="s">
        <v>468</v>
      </c>
      <c r="C40" s="24" t="s">
        <v>469</v>
      </c>
    </row>
    <row r="41" spans="1:3" x14ac:dyDescent="0.35">
      <c r="A41" s="98">
        <v>64</v>
      </c>
      <c r="B41" s="101" t="s">
        <v>549</v>
      </c>
      <c r="C41" s="24" t="s">
        <v>550</v>
      </c>
    </row>
    <row r="42" spans="1:3" x14ac:dyDescent="0.35">
      <c r="A42" s="98">
        <v>65</v>
      </c>
      <c r="B42" s="101" t="s">
        <v>546</v>
      </c>
      <c r="C42" s="24" t="s">
        <v>547</v>
      </c>
    </row>
    <row r="43" spans="1:3" x14ac:dyDescent="0.35">
      <c r="A43" s="98">
        <v>66</v>
      </c>
      <c r="B43" s="101" t="s">
        <v>522</v>
      </c>
      <c r="C43" s="24" t="s">
        <v>523</v>
      </c>
    </row>
    <row r="44" spans="1:3" x14ac:dyDescent="0.35">
      <c r="A44" s="98">
        <v>68</v>
      </c>
      <c r="B44" s="101" t="s">
        <v>507</v>
      </c>
      <c r="C44" s="24" t="s">
        <v>508</v>
      </c>
    </row>
    <row r="45" spans="1:3" x14ac:dyDescent="0.35">
      <c r="A45" s="98">
        <v>69</v>
      </c>
      <c r="B45" s="101" t="s">
        <v>484</v>
      </c>
      <c r="C45" s="24" t="s">
        <v>485</v>
      </c>
    </row>
    <row r="46" spans="1:3" x14ac:dyDescent="0.35">
      <c r="A46" s="98">
        <v>70</v>
      </c>
      <c r="B46" s="101" t="s">
        <v>496</v>
      </c>
      <c r="C46" s="24" t="s">
        <v>497</v>
      </c>
    </row>
    <row r="47" spans="1:3" x14ac:dyDescent="0.35">
      <c r="A47" s="98">
        <v>71</v>
      </c>
      <c r="B47" s="101" t="s">
        <v>509</v>
      </c>
      <c r="C47" s="24" t="s">
        <v>510</v>
      </c>
    </row>
    <row r="48" spans="1:3" x14ac:dyDescent="0.35">
      <c r="A48" s="98">
        <v>73</v>
      </c>
      <c r="B48" s="101" t="s">
        <v>562</v>
      </c>
      <c r="C48" s="24" t="s">
        <v>563</v>
      </c>
    </row>
    <row r="49" spans="1:3" x14ac:dyDescent="0.35">
      <c r="A49" s="98">
        <v>74</v>
      </c>
      <c r="B49" s="101" t="s">
        <v>478</v>
      </c>
      <c r="C49" s="24" t="s">
        <v>479</v>
      </c>
    </row>
    <row r="50" spans="1:3" x14ac:dyDescent="0.35">
      <c r="A50" s="98">
        <v>75</v>
      </c>
      <c r="B50" s="101" t="s">
        <v>472</v>
      </c>
      <c r="C50" s="24" t="s">
        <v>473</v>
      </c>
    </row>
    <row r="51" spans="1:3" x14ac:dyDescent="0.35">
      <c r="A51" s="98">
        <v>76</v>
      </c>
      <c r="B51" s="101" t="s">
        <v>544</v>
      </c>
      <c r="C51" s="24" t="s">
        <v>545</v>
      </c>
    </row>
    <row r="52" spans="1:3" x14ac:dyDescent="0.35">
      <c r="A52" s="98">
        <v>78</v>
      </c>
      <c r="B52" s="101" t="s">
        <v>474</v>
      </c>
      <c r="C52" s="24" t="s">
        <v>475</v>
      </c>
    </row>
    <row r="53" spans="1:3" x14ac:dyDescent="0.35">
      <c r="A53" s="98">
        <v>79</v>
      </c>
      <c r="B53" s="101" t="s">
        <v>567</v>
      </c>
      <c r="C53" s="24" t="s">
        <v>568</v>
      </c>
    </row>
    <row r="54" spans="1:3" x14ac:dyDescent="0.35">
      <c r="A54" s="98">
        <v>80</v>
      </c>
      <c r="B54" s="101" t="s">
        <v>513</v>
      </c>
      <c r="C54" s="24" t="s">
        <v>514</v>
      </c>
    </row>
    <row r="55" spans="1:3" x14ac:dyDescent="0.35">
      <c r="A55" s="98">
        <v>81</v>
      </c>
      <c r="B55" s="101" t="s">
        <v>499</v>
      </c>
      <c r="C55" s="24" t="s">
        <v>500</v>
      </c>
    </row>
    <row r="56" spans="1:3" x14ac:dyDescent="0.35">
      <c r="A56" s="98">
        <v>82</v>
      </c>
      <c r="B56" s="101" t="s">
        <v>538</v>
      </c>
      <c r="C56" s="24" t="s">
        <v>539</v>
      </c>
    </row>
    <row r="57" spans="1:3" x14ac:dyDescent="0.35">
      <c r="A57" s="98">
        <v>83</v>
      </c>
      <c r="B57" s="102" t="s">
        <v>480</v>
      </c>
      <c r="C57" s="20" t="s">
        <v>481</v>
      </c>
    </row>
  </sheetData>
  <sheetProtection algorithmName="SHA-512" hashValue="sbPYQiQsB89p6XWq80Mno2/JnbtVL4/9JhrstFrNqpUi9ykruEPtXv9LkD9bLm1lP02xPoFEzcYGa7+eImQodw==" saltValue="FnPwipmYdvUWE6we39fvEQ==" spinCount="100000" sheet="1" sort="0" autoFilter="0"/>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172CF-BBEF-4B85-ADF4-E7A5B64B84D9}">
  <sheetPr codeName="Hoja07">
    <tabColor rgb="FF7030A0"/>
  </sheetPr>
  <dimension ref="A1:D160"/>
  <sheetViews>
    <sheetView tabSelected="1" zoomScaleNormal="100" workbookViewId="0">
      <selection activeCell="A160" sqref="A160"/>
    </sheetView>
  </sheetViews>
  <sheetFormatPr baseColWidth="10" defaultColWidth="11.453125" defaultRowHeight="14.5" x14ac:dyDescent="0.35"/>
  <cols>
    <col min="1" max="1" width="26.26953125" style="22" bestFit="1" customWidth="1"/>
    <col min="2" max="2" width="50.1796875" style="22" bestFit="1" customWidth="1"/>
    <col min="3" max="3" width="21.26953125" style="22" bestFit="1" customWidth="1"/>
    <col min="4" max="4" width="41.7265625" style="22" bestFit="1" customWidth="1"/>
    <col min="5" max="16384" width="11.453125" style="22"/>
  </cols>
  <sheetData>
    <row r="1" spans="1:4" x14ac:dyDescent="0.35">
      <c r="A1" s="27" t="s">
        <v>82</v>
      </c>
      <c r="B1" s="27" t="s">
        <v>569</v>
      </c>
      <c r="C1" s="27" t="s">
        <v>570</v>
      </c>
      <c r="D1" s="27" t="s">
        <v>25</v>
      </c>
    </row>
    <row r="2" spans="1:4" x14ac:dyDescent="0.35">
      <c r="A2" s="98" t="s">
        <v>13</v>
      </c>
      <c r="B2" s="25" t="s">
        <v>86</v>
      </c>
      <c r="C2" s="25" t="s">
        <v>86</v>
      </c>
      <c r="D2" s="25" t="s">
        <v>86</v>
      </c>
    </row>
    <row r="3" spans="1:4" x14ac:dyDescent="0.35">
      <c r="A3" s="99">
        <v>2003</v>
      </c>
      <c r="B3" s="26" t="s">
        <v>446</v>
      </c>
      <c r="C3" s="25" t="s">
        <v>553</v>
      </c>
      <c r="D3" s="25" t="s">
        <v>572</v>
      </c>
    </row>
    <row r="4" spans="1:4" x14ac:dyDescent="0.35">
      <c r="A4" s="99">
        <v>2004</v>
      </c>
      <c r="B4" s="26" t="s">
        <v>573</v>
      </c>
      <c r="C4" s="25" t="s">
        <v>566</v>
      </c>
      <c r="D4" s="25" t="s">
        <v>572</v>
      </c>
    </row>
    <row r="5" spans="1:4" x14ac:dyDescent="0.35">
      <c r="A5" s="99">
        <v>6001</v>
      </c>
      <c r="B5" s="26" t="s">
        <v>602</v>
      </c>
      <c r="C5" s="25" t="s">
        <v>543</v>
      </c>
      <c r="D5" s="25" t="s">
        <v>572</v>
      </c>
    </row>
    <row r="6" spans="1:4" x14ac:dyDescent="0.35">
      <c r="A6" s="99">
        <v>8001</v>
      </c>
      <c r="B6" s="26" t="s">
        <v>602</v>
      </c>
      <c r="C6" s="25" t="s">
        <v>543</v>
      </c>
      <c r="D6" s="25" t="s">
        <v>572</v>
      </c>
    </row>
    <row r="7" spans="1:4" x14ac:dyDescent="0.35">
      <c r="A7" s="99">
        <v>8002</v>
      </c>
      <c r="B7" s="26" t="s">
        <v>602</v>
      </c>
      <c r="C7" s="25" t="s">
        <v>543</v>
      </c>
      <c r="D7" s="25" t="s">
        <v>572</v>
      </c>
    </row>
    <row r="8" spans="1:4" x14ac:dyDescent="0.35">
      <c r="A8" s="99">
        <v>8003</v>
      </c>
      <c r="B8" s="26" t="s">
        <v>602</v>
      </c>
      <c r="C8" s="25" t="s">
        <v>543</v>
      </c>
      <c r="D8" s="25" t="s">
        <v>572</v>
      </c>
    </row>
    <row r="9" spans="1:4" x14ac:dyDescent="0.35">
      <c r="A9" s="99">
        <v>8004</v>
      </c>
      <c r="B9" s="26" t="s">
        <v>602</v>
      </c>
      <c r="C9" s="25" t="s">
        <v>543</v>
      </c>
      <c r="D9" s="25" t="s">
        <v>572</v>
      </c>
    </row>
    <row r="10" spans="1:4" x14ac:dyDescent="0.35">
      <c r="A10" s="99">
        <v>8008</v>
      </c>
      <c r="B10" s="26" t="s">
        <v>602</v>
      </c>
      <c r="C10" s="25" t="s">
        <v>543</v>
      </c>
      <c r="D10" s="25" t="s">
        <v>572</v>
      </c>
    </row>
    <row r="11" spans="1:4" x14ac:dyDescent="0.35">
      <c r="A11" s="99">
        <v>8009</v>
      </c>
      <c r="B11" s="26" t="s">
        <v>602</v>
      </c>
      <c r="C11" s="25" t="s">
        <v>543</v>
      </c>
      <c r="D11" s="25" t="s">
        <v>572</v>
      </c>
    </row>
    <row r="12" spans="1:4" x14ac:dyDescent="0.35">
      <c r="A12" s="99">
        <v>8010</v>
      </c>
      <c r="B12" s="26" t="s">
        <v>602</v>
      </c>
      <c r="C12" s="25" t="s">
        <v>543</v>
      </c>
      <c r="D12" s="25" t="s">
        <v>572</v>
      </c>
    </row>
    <row r="13" spans="1:4" x14ac:dyDescent="0.35">
      <c r="A13" s="99">
        <v>8011</v>
      </c>
      <c r="B13" s="26" t="s">
        <v>602</v>
      </c>
      <c r="C13" s="25" t="s">
        <v>543</v>
      </c>
      <c r="D13" s="25" t="s">
        <v>572</v>
      </c>
    </row>
    <row r="14" spans="1:4" x14ac:dyDescent="0.35">
      <c r="A14" s="99">
        <v>8012</v>
      </c>
      <c r="B14" s="26" t="s">
        <v>602</v>
      </c>
      <c r="C14" s="25" t="s">
        <v>543</v>
      </c>
      <c r="D14" s="25" t="s">
        <v>572</v>
      </c>
    </row>
    <row r="15" spans="1:4" x14ac:dyDescent="0.35">
      <c r="A15" s="99">
        <v>8014</v>
      </c>
      <c r="B15" s="26" t="s">
        <v>501</v>
      </c>
      <c r="C15" s="25" t="s">
        <v>502</v>
      </c>
      <c r="D15" s="25" t="s">
        <v>572</v>
      </c>
    </row>
    <row r="16" spans="1:4" x14ac:dyDescent="0.35">
      <c r="A16" s="99">
        <v>8015</v>
      </c>
      <c r="B16" s="26" t="s">
        <v>573</v>
      </c>
      <c r="C16" s="25" t="s">
        <v>566</v>
      </c>
      <c r="D16" s="25" t="s">
        <v>572</v>
      </c>
    </row>
    <row r="17" spans="1:4" x14ac:dyDescent="0.35">
      <c r="A17" s="99">
        <v>9001</v>
      </c>
      <c r="B17" s="26" t="s">
        <v>602</v>
      </c>
      <c r="C17" s="25" t="s">
        <v>543</v>
      </c>
      <c r="D17" s="25" t="s">
        <v>572</v>
      </c>
    </row>
    <row r="18" spans="1:4" x14ac:dyDescent="0.35">
      <c r="A18" s="99">
        <v>9002</v>
      </c>
      <c r="B18" s="26" t="s">
        <v>602</v>
      </c>
      <c r="C18" s="25" t="s">
        <v>543</v>
      </c>
      <c r="D18" s="25" t="s">
        <v>572</v>
      </c>
    </row>
    <row r="19" spans="1:4" x14ac:dyDescent="0.35">
      <c r="A19" s="99">
        <v>9003</v>
      </c>
      <c r="B19" s="26" t="s">
        <v>602</v>
      </c>
      <c r="C19" s="25" t="s">
        <v>543</v>
      </c>
      <c r="D19" s="25" t="s">
        <v>572</v>
      </c>
    </row>
    <row r="20" spans="1:4" x14ac:dyDescent="0.35">
      <c r="A20" s="99">
        <v>9005</v>
      </c>
      <c r="B20" s="26" t="s">
        <v>565</v>
      </c>
      <c r="C20" s="25" t="s">
        <v>566</v>
      </c>
      <c r="D20" s="25" t="s">
        <v>572</v>
      </c>
    </row>
    <row r="21" spans="1:4" x14ac:dyDescent="0.35">
      <c r="A21" s="99">
        <v>9006</v>
      </c>
      <c r="B21" s="26" t="s">
        <v>612</v>
      </c>
      <c r="C21" s="25" t="s">
        <v>564</v>
      </c>
      <c r="D21" s="25" t="s">
        <v>572</v>
      </c>
    </row>
    <row r="22" spans="1:4" x14ac:dyDescent="0.35">
      <c r="A22" s="99">
        <v>11002</v>
      </c>
      <c r="B22" s="26" t="s">
        <v>602</v>
      </c>
      <c r="C22" s="25" t="s">
        <v>543</v>
      </c>
      <c r="D22" s="25" t="s">
        <v>572</v>
      </c>
    </row>
    <row r="23" spans="1:4" x14ac:dyDescent="0.35">
      <c r="A23" s="99">
        <v>11003</v>
      </c>
      <c r="B23" s="26" t="s">
        <v>602</v>
      </c>
      <c r="C23" s="25" t="s">
        <v>543</v>
      </c>
      <c r="D23" s="25" t="s">
        <v>572</v>
      </c>
    </row>
    <row r="24" spans="1:4" x14ac:dyDescent="0.35">
      <c r="A24" s="99">
        <v>11004</v>
      </c>
      <c r="B24" s="26" t="s">
        <v>571</v>
      </c>
      <c r="C24" s="25" t="s">
        <v>467</v>
      </c>
      <c r="D24" s="25" t="s">
        <v>572</v>
      </c>
    </row>
    <row r="25" spans="1:4" x14ac:dyDescent="0.35">
      <c r="A25" s="99">
        <v>13004</v>
      </c>
      <c r="B25" s="26" t="s">
        <v>515</v>
      </c>
      <c r="C25" s="25" t="s">
        <v>587</v>
      </c>
      <c r="D25" s="25" t="s">
        <v>572</v>
      </c>
    </row>
    <row r="26" spans="1:4" x14ac:dyDescent="0.35">
      <c r="A26" s="99">
        <v>13005</v>
      </c>
      <c r="B26" s="26" t="s">
        <v>593</v>
      </c>
      <c r="C26" s="25" t="s">
        <v>527</v>
      </c>
      <c r="D26" s="25" t="s">
        <v>572</v>
      </c>
    </row>
    <row r="27" spans="1:4" x14ac:dyDescent="0.35">
      <c r="A27" s="99">
        <v>14001</v>
      </c>
      <c r="B27" s="26" t="s">
        <v>602</v>
      </c>
      <c r="C27" s="25" t="s">
        <v>543</v>
      </c>
      <c r="D27" s="25" t="s">
        <v>572</v>
      </c>
    </row>
    <row r="28" spans="1:4" x14ac:dyDescent="0.35">
      <c r="A28" s="99">
        <v>14002</v>
      </c>
      <c r="B28" s="26" t="s">
        <v>602</v>
      </c>
      <c r="C28" s="25" t="s">
        <v>543</v>
      </c>
      <c r="D28" s="25" t="s">
        <v>572</v>
      </c>
    </row>
    <row r="29" spans="1:4" x14ac:dyDescent="0.35">
      <c r="A29" s="99">
        <v>14004</v>
      </c>
      <c r="B29" s="26" t="s">
        <v>442</v>
      </c>
      <c r="C29" s="25" t="s">
        <v>608</v>
      </c>
      <c r="D29" s="25" t="s">
        <v>572</v>
      </c>
    </row>
    <row r="30" spans="1:4" x14ac:dyDescent="0.35">
      <c r="A30" s="99">
        <v>14005</v>
      </c>
      <c r="B30" s="26" t="s">
        <v>602</v>
      </c>
      <c r="C30" s="25" t="s">
        <v>543</v>
      </c>
      <c r="D30" s="25" t="s">
        <v>572</v>
      </c>
    </row>
    <row r="31" spans="1:4" x14ac:dyDescent="0.35">
      <c r="A31" s="99">
        <v>14006</v>
      </c>
      <c r="B31" s="26" t="s">
        <v>573</v>
      </c>
      <c r="C31" s="25" t="s">
        <v>566</v>
      </c>
      <c r="D31" s="25" t="s">
        <v>572</v>
      </c>
    </row>
    <row r="32" spans="1:4" x14ac:dyDescent="0.35">
      <c r="A32" s="99">
        <v>15002</v>
      </c>
      <c r="B32" s="26" t="s">
        <v>602</v>
      </c>
      <c r="C32" s="25" t="s">
        <v>543</v>
      </c>
      <c r="D32" s="25" t="s">
        <v>572</v>
      </c>
    </row>
    <row r="33" spans="1:4" x14ac:dyDescent="0.35">
      <c r="A33" s="99">
        <v>15003</v>
      </c>
      <c r="B33" s="26" t="s">
        <v>602</v>
      </c>
      <c r="C33" s="25" t="s">
        <v>543</v>
      </c>
      <c r="D33" s="25" t="s">
        <v>572</v>
      </c>
    </row>
    <row r="34" spans="1:4" x14ac:dyDescent="0.35">
      <c r="A34" s="99">
        <v>16001</v>
      </c>
      <c r="B34" s="26" t="s">
        <v>573</v>
      </c>
      <c r="C34" s="25" t="s">
        <v>566</v>
      </c>
      <c r="D34" s="25" t="s">
        <v>572</v>
      </c>
    </row>
    <row r="35" spans="1:4" x14ac:dyDescent="0.35">
      <c r="A35" s="99">
        <v>17001</v>
      </c>
      <c r="B35" s="26" t="s">
        <v>602</v>
      </c>
      <c r="C35" s="25" t="s">
        <v>543</v>
      </c>
      <c r="D35" s="25" t="s">
        <v>572</v>
      </c>
    </row>
    <row r="36" spans="1:4" x14ac:dyDescent="0.35">
      <c r="A36" s="99">
        <v>17003</v>
      </c>
      <c r="B36" s="26" t="s">
        <v>610</v>
      </c>
      <c r="C36" s="25" t="s">
        <v>561</v>
      </c>
      <c r="D36" s="25" t="s">
        <v>572</v>
      </c>
    </row>
    <row r="37" spans="1:4" x14ac:dyDescent="0.35">
      <c r="A37" s="99">
        <v>17004</v>
      </c>
      <c r="B37" s="26" t="s">
        <v>588</v>
      </c>
      <c r="C37" s="25" t="s">
        <v>589</v>
      </c>
      <c r="D37" s="25" t="s">
        <v>572</v>
      </c>
    </row>
    <row r="38" spans="1:4" x14ac:dyDescent="0.35">
      <c r="A38" s="99">
        <v>17005</v>
      </c>
      <c r="B38" s="26" t="s">
        <v>573</v>
      </c>
      <c r="C38" s="25" t="s">
        <v>566</v>
      </c>
      <c r="D38" s="25" t="s">
        <v>572</v>
      </c>
    </row>
    <row r="39" spans="1:4" x14ac:dyDescent="0.35">
      <c r="A39" s="99">
        <v>18001</v>
      </c>
      <c r="B39" s="26" t="s">
        <v>602</v>
      </c>
      <c r="C39" s="25" t="s">
        <v>543</v>
      </c>
      <c r="D39" s="25" t="s">
        <v>572</v>
      </c>
    </row>
    <row r="40" spans="1:4" x14ac:dyDescent="0.35">
      <c r="A40" s="99">
        <v>19002</v>
      </c>
      <c r="B40" s="26" t="s">
        <v>573</v>
      </c>
      <c r="C40" s="25" t="s">
        <v>566</v>
      </c>
      <c r="D40" s="25" t="s">
        <v>572</v>
      </c>
    </row>
    <row r="41" spans="1:4" x14ac:dyDescent="0.35">
      <c r="A41" s="99">
        <v>19003</v>
      </c>
      <c r="B41" s="26" t="s">
        <v>573</v>
      </c>
      <c r="C41" s="25" t="s">
        <v>566</v>
      </c>
      <c r="D41" s="25" t="s">
        <v>572</v>
      </c>
    </row>
    <row r="42" spans="1:4" x14ac:dyDescent="0.35">
      <c r="A42" s="99">
        <v>19004</v>
      </c>
      <c r="B42" s="26" t="s">
        <v>591</v>
      </c>
      <c r="C42" s="25" t="s">
        <v>592</v>
      </c>
      <c r="D42" s="25" t="s">
        <v>572</v>
      </c>
    </row>
    <row r="43" spans="1:4" x14ac:dyDescent="0.35">
      <c r="A43" s="99">
        <v>20001</v>
      </c>
      <c r="B43" s="26" t="s">
        <v>602</v>
      </c>
      <c r="C43" s="25" t="s">
        <v>543</v>
      </c>
      <c r="D43" s="25" t="s">
        <v>572</v>
      </c>
    </row>
    <row r="44" spans="1:4" x14ac:dyDescent="0.35">
      <c r="A44" s="99">
        <v>20002</v>
      </c>
      <c r="B44" s="26" t="s">
        <v>602</v>
      </c>
      <c r="C44" s="25" t="s">
        <v>543</v>
      </c>
      <c r="D44" s="25" t="s">
        <v>572</v>
      </c>
    </row>
    <row r="45" spans="1:4" x14ac:dyDescent="0.35">
      <c r="A45" s="99">
        <v>20005</v>
      </c>
      <c r="B45" s="26" t="s">
        <v>486</v>
      </c>
      <c r="C45" s="25" t="s">
        <v>487</v>
      </c>
      <c r="D45" s="25" t="s">
        <v>572</v>
      </c>
    </row>
    <row r="46" spans="1:4" x14ac:dyDescent="0.35">
      <c r="A46" s="99">
        <v>20006</v>
      </c>
      <c r="B46" s="26" t="s">
        <v>486</v>
      </c>
      <c r="C46" s="25" t="s">
        <v>487</v>
      </c>
      <c r="D46" s="25" t="s">
        <v>572</v>
      </c>
    </row>
    <row r="47" spans="1:4" x14ac:dyDescent="0.35">
      <c r="A47" s="99">
        <v>20007</v>
      </c>
      <c r="B47" s="26" t="s">
        <v>580</v>
      </c>
      <c r="C47" s="25" t="s">
        <v>495</v>
      </c>
      <c r="D47" s="25" t="s">
        <v>572</v>
      </c>
    </row>
    <row r="48" spans="1:4" x14ac:dyDescent="0.35">
      <c r="A48" s="99">
        <v>20008</v>
      </c>
      <c r="B48" s="26" t="s">
        <v>1040</v>
      </c>
      <c r="C48" s="25" t="s">
        <v>1041</v>
      </c>
      <c r="D48" s="25" t="s">
        <v>572</v>
      </c>
    </row>
    <row r="49" spans="1:4" x14ac:dyDescent="0.35">
      <c r="A49" s="99">
        <v>21001</v>
      </c>
      <c r="B49" s="26" t="s">
        <v>602</v>
      </c>
      <c r="C49" s="25" t="s">
        <v>543</v>
      </c>
      <c r="D49" s="25" t="s">
        <v>572</v>
      </c>
    </row>
    <row r="50" spans="1:4" x14ac:dyDescent="0.35">
      <c r="A50" s="99">
        <v>24001</v>
      </c>
      <c r="B50" s="26" t="s">
        <v>602</v>
      </c>
      <c r="C50" s="25" t="s">
        <v>543</v>
      </c>
      <c r="D50" s="25" t="s">
        <v>572</v>
      </c>
    </row>
    <row r="51" spans="1:4" x14ac:dyDescent="0.35">
      <c r="A51" s="99">
        <v>24002</v>
      </c>
      <c r="B51" s="26" t="s">
        <v>602</v>
      </c>
      <c r="C51" s="25" t="s">
        <v>543</v>
      </c>
      <c r="D51" s="25" t="s">
        <v>572</v>
      </c>
    </row>
    <row r="52" spans="1:4" x14ac:dyDescent="0.35">
      <c r="A52" s="99">
        <v>24005</v>
      </c>
      <c r="B52" s="26" t="s">
        <v>554</v>
      </c>
      <c r="C52" s="25" t="s">
        <v>609</v>
      </c>
      <c r="D52" s="25" t="s">
        <v>572</v>
      </c>
    </row>
    <row r="53" spans="1:4" x14ac:dyDescent="0.35">
      <c r="A53" s="99">
        <v>24006</v>
      </c>
      <c r="B53" s="26" t="s">
        <v>482</v>
      </c>
      <c r="C53" s="25" t="s">
        <v>483</v>
      </c>
      <c r="D53" s="25" t="s">
        <v>572</v>
      </c>
    </row>
    <row r="54" spans="1:4" x14ac:dyDescent="0.35">
      <c r="A54" s="99">
        <v>24007</v>
      </c>
      <c r="B54" s="26" t="s">
        <v>602</v>
      </c>
      <c r="C54" s="25" t="s">
        <v>543</v>
      </c>
      <c r="D54" s="25" t="s">
        <v>572</v>
      </c>
    </row>
    <row r="55" spans="1:4" x14ac:dyDescent="0.35">
      <c r="A55" s="99">
        <v>24008</v>
      </c>
      <c r="B55" s="26" t="s">
        <v>590</v>
      </c>
      <c r="C55" s="25" t="s">
        <v>520</v>
      </c>
      <c r="D55" s="25" t="s">
        <v>572</v>
      </c>
    </row>
    <row r="56" spans="1:4" x14ac:dyDescent="0.35">
      <c r="A56" s="99">
        <v>24009</v>
      </c>
      <c r="B56" s="26" t="s">
        <v>499</v>
      </c>
      <c r="C56" s="25" t="s">
        <v>500</v>
      </c>
      <c r="D56" s="25" t="s">
        <v>572</v>
      </c>
    </row>
    <row r="57" spans="1:4" x14ac:dyDescent="0.35">
      <c r="A57" s="99">
        <v>25001</v>
      </c>
      <c r="B57" s="26" t="s">
        <v>573</v>
      </c>
      <c r="C57" s="25" t="s">
        <v>566</v>
      </c>
      <c r="D57" s="25" t="s">
        <v>572</v>
      </c>
    </row>
    <row r="58" spans="1:4" x14ac:dyDescent="0.35">
      <c r="A58" s="99">
        <v>25002</v>
      </c>
      <c r="B58" s="26" t="s">
        <v>558</v>
      </c>
      <c r="C58" s="25" t="s">
        <v>559</v>
      </c>
      <c r="D58" s="25" t="s">
        <v>572</v>
      </c>
    </row>
    <row r="59" spans="1:4" x14ac:dyDescent="0.35">
      <c r="A59" s="99">
        <v>27001</v>
      </c>
      <c r="B59" s="26" t="s">
        <v>602</v>
      </c>
      <c r="C59" s="25" t="s">
        <v>543</v>
      </c>
      <c r="D59" s="25" t="s">
        <v>572</v>
      </c>
    </row>
    <row r="60" spans="1:4" x14ac:dyDescent="0.35">
      <c r="A60" s="99">
        <v>28001</v>
      </c>
      <c r="B60" s="26" t="s">
        <v>602</v>
      </c>
      <c r="C60" s="25" t="s">
        <v>543</v>
      </c>
      <c r="D60" s="25" t="s">
        <v>572</v>
      </c>
    </row>
    <row r="61" spans="1:4" x14ac:dyDescent="0.35">
      <c r="A61" s="99">
        <v>28002</v>
      </c>
      <c r="B61" s="26" t="s">
        <v>602</v>
      </c>
      <c r="C61" s="25" t="s">
        <v>543</v>
      </c>
      <c r="D61" s="25" t="s">
        <v>572</v>
      </c>
    </row>
    <row r="62" spans="1:4" x14ac:dyDescent="0.35">
      <c r="A62" s="99">
        <v>28003</v>
      </c>
      <c r="B62" s="26" t="s">
        <v>602</v>
      </c>
      <c r="C62" s="25" t="s">
        <v>543</v>
      </c>
      <c r="D62" s="25" t="s">
        <v>572</v>
      </c>
    </row>
    <row r="63" spans="1:4" x14ac:dyDescent="0.35">
      <c r="A63" s="99">
        <v>28004</v>
      </c>
      <c r="B63" s="26" t="s">
        <v>602</v>
      </c>
      <c r="C63" s="25" t="s">
        <v>543</v>
      </c>
      <c r="D63" s="25" t="s">
        <v>572</v>
      </c>
    </row>
    <row r="64" spans="1:4" x14ac:dyDescent="0.35">
      <c r="A64" s="99">
        <v>28005</v>
      </c>
      <c r="B64" s="26" t="s">
        <v>602</v>
      </c>
      <c r="C64" s="25" t="s">
        <v>543</v>
      </c>
      <c r="D64" s="25" t="s">
        <v>572</v>
      </c>
    </row>
    <row r="65" spans="1:4" x14ac:dyDescent="0.35">
      <c r="A65" s="99">
        <v>28006</v>
      </c>
      <c r="B65" s="26" t="s">
        <v>602</v>
      </c>
      <c r="C65" s="25" t="s">
        <v>543</v>
      </c>
      <c r="D65" s="25" t="s">
        <v>572</v>
      </c>
    </row>
    <row r="66" spans="1:4" x14ac:dyDescent="0.35">
      <c r="A66" s="99">
        <v>28007</v>
      </c>
      <c r="B66" s="26" t="s">
        <v>602</v>
      </c>
      <c r="C66" s="25" t="s">
        <v>543</v>
      </c>
      <c r="D66" s="25" t="s">
        <v>572</v>
      </c>
    </row>
    <row r="67" spans="1:4" x14ac:dyDescent="0.35">
      <c r="A67" s="99">
        <v>28008</v>
      </c>
      <c r="B67" s="26" t="s">
        <v>602</v>
      </c>
      <c r="C67" s="25" t="s">
        <v>543</v>
      </c>
      <c r="D67" s="25" t="s">
        <v>572</v>
      </c>
    </row>
    <row r="68" spans="1:4" x14ac:dyDescent="0.35">
      <c r="A68" s="99">
        <v>28010</v>
      </c>
      <c r="B68" s="26" t="s">
        <v>602</v>
      </c>
      <c r="C68" s="25" t="s">
        <v>543</v>
      </c>
      <c r="D68" s="25" t="s">
        <v>572</v>
      </c>
    </row>
    <row r="69" spans="1:4" x14ac:dyDescent="0.35">
      <c r="A69" s="99">
        <v>28011</v>
      </c>
      <c r="B69" s="26" t="s">
        <v>602</v>
      </c>
      <c r="C69" s="25" t="s">
        <v>543</v>
      </c>
      <c r="D69" s="25" t="s">
        <v>572</v>
      </c>
    </row>
    <row r="70" spans="1:4" x14ac:dyDescent="0.35">
      <c r="A70" s="99">
        <v>28016</v>
      </c>
      <c r="B70" s="26" t="s">
        <v>602</v>
      </c>
      <c r="C70" s="25" t="s">
        <v>543</v>
      </c>
      <c r="D70" s="25" t="s">
        <v>572</v>
      </c>
    </row>
    <row r="71" spans="1:4" x14ac:dyDescent="0.35">
      <c r="A71" s="99">
        <v>28017</v>
      </c>
      <c r="B71" s="26" t="s">
        <v>602</v>
      </c>
      <c r="C71" s="25" t="s">
        <v>543</v>
      </c>
      <c r="D71" s="25" t="s">
        <v>572</v>
      </c>
    </row>
    <row r="72" spans="1:4" x14ac:dyDescent="0.35">
      <c r="A72" s="99">
        <v>28018</v>
      </c>
      <c r="B72" s="26" t="s">
        <v>602</v>
      </c>
      <c r="C72" s="25" t="s">
        <v>543</v>
      </c>
      <c r="D72" s="25" t="s">
        <v>572</v>
      </c>
    </row>
    <row r="73" spans="1:4" x14ac:dyDescent="0.35">
      <c r="A73" s="99">
        <v>28019</v>
      </c>
      <c r="B73" s="26" t="s">
        <v>602</v>
      </c>
      <c r="C73" s="25" t="s">
        <v>543</v>
      </c>
      <c r="D73" s="25" t="s">
        <v>572</v>
      </c>
    </row>
    <row r="74" spans="1:4" x14ac:dyDescent="0.35">
      <c r="A74" s="99">
        <v>28020</v>
      </c>
      <c r="B74" s="26" t="s">
        <v>602</v>
      </c>
      <c r="C74" s="25" t="s">
        <v>543</v>
      </c>
      <c r="D74" s="25" t="s">
        <v>572</v>
      </c>
    </row>
    <row r="75" spans="1:4" x14ac:dyDescent="0.35">
      <c r="A75" s="99">
        <v>28021</v>
      </c>
      <c r="B75" s="26" t="s">
        <v>602</v>
      </c>
      <c r="C75" s="25" t="s">
        <v>543</v>
      </c>
      <c r="D75" s="25" t="s">
        <v>572</v>
      </c>
    </row>
    <row r="76" spans="1:4" x14ac:dyDescent="0.35">
      <c r="A76" s="99">
        <v>28022</v>
      </c>
      <c r="B76" s="26" t="s">
        <v>602</v>
      </c>
      <c r="C76" s="25" t="s">
        <v>543</v>
      </c>
      <c r="D76" s="25" t="s">
        <v>572</v>
      </c>
    </row>
    <row r="77" spans="1:4" x14ac:dyDescent="0.35">
      <c r="A77" s="99">
        <v>28024</v>
      </c>
      <c r="B77" s="26" t="s">
        <v>610</v>
      </c>
      <c r="C77" s="25" t="s">
        <v>561</v>
      </c>
      <c r="D77" s="25" t="s">
        <v>572</v>
      </c>
    </row>
    <row r="78" spans="1:4" x14ac:dyDescent="0.35">
      <c r="A78" s="99">
        <v>28025</v>
      </c>
      <c r="B78" s="26" t="s">
        <v>394</v>
      </c>
      <c r="C78" s="25" t="s">
        <v>521</v>
      </c>
      <c r="D78" s="25" t="s">
        <v>572</v>
      </c>
    </row>
    <row r="79" spans="1:4" x14ac:dyDescent="0.35">
      <c r="A79" s="99">
        <v>28026</v>
      </c>
      <c r="B79" s="26" t="s">
        <v>585</v>
      </c>
      <c r="C79" s="25" t="s">
        <v>539</v>
      </c>
      <c r="D79" s="25" t="s">
        <v>572</v>
      </c>
    </row>
    <row r="80" spans="1:4" x14ac:dyDescent="0.35">
      <c r="A80" s="99">
        <v>28027</v>
      </c>
      <c r="B80" s="26" t="s">
        <v>420</v>
      </c>
      <c r="C80" s="25" t="s">
        <v>548</v>
      </c>
      <c r="D80" s="25" t="s">
        <v>572</v>
      </c>
    </row>
    <row r="81" spans="1:4" x14ac:dyDescent="0.35">
      <c r="A81" s="99">
        <v>28029</v>
      </c>
      <c r="B81" s="26" t="s">
        <v>594</v>
      </c>
      <c r="C81" s="25" t="s">
        <v>529</v>
      </c>
      <c r="D81" s="25" t="s">
        <v>572</v>
      </c>
    </row>
    <row r="82" spans="1:4" x14ac:dyDescent="0.35">
      <c r="A82" s="99">
        <v>28032</v>
      </c>
      <c r="B82" s="26" t="s">
        <v>355</v>
      </c>
      <c r="C82" s="25" t="s">
        <v>498</v>
      </c>
      <c r="D82" s="25" t="s">
        <v>572</v>
      </c>
    </row>
    <row r="83" spans="1:4" x14ac:dyDescent="0.35">
      <c r="A83" s="99">
        <v>28033</v>
      </c>
      <c r="B83" s="26" t="s">
        <v>610</v>
      </c>
      <c r="C83" s="25" t="s">
        <v>561</v>
      </c>
      <c r="D83" s="25" t="s">
        <v>572</v>
      </c>
    </row>
    <row r="84" spans="1:4" x14ac:dyDescent="0.35">
      <c r="A84" s="99">
        <v>28035</v>
      </c>
      <c r="B84" s="26" t="s">
        <v>422</v>
      </c>
      <c r="C84" s="25" t="s">
        <v>606</v>
      </c>
      <c r="D84" s="25" t="s">
        <v>572</v>
      </c>
    </row>
    <row r="85" spans="1:4" x14ac:dyDescent="0.35">
      <c r="A85" s="99">
        <v>28038</v>
      </c>
      <c r="B85" s="26" t="s">
        <v>596</v>
      </c>
      <c r="C85" s="25" t="s">
        <v>533</v>
      </c>
      <c r="D85" s="25" t="s">
        <v>572</v>
      </c>
    </row>
    <row r="86" spans="1:4" x14ac:dyDescent="0.35">
      <c r="A86" s="99">
        <v>28040</v>
      </c>
      <c r="B86" s="26" t="s">
        <v>597</v>
      </c>
      <c r="C86" s="25" t="s">
        <v>535</v>
      </c>
      <c r="D86" s="25" t="s">
        <v>572</v>
      </c>
    </row>
    <row r="87" spans="1:4" x14ac:dyDescent="0.35">
      <c r="A87" s="99">
        <v>28042</v>
      </c>
      <c r="B87" s="26" t="s">
        <v>574</v>
      </c>
      <c r="C87" s="25" t="s">
        <v>471</v>
      </c>
      <c r="D87" s="25" t="s">
        <v>572</v>
      </c>
    </row>
    <row r="88" spans="1:4" x14ac:dyDescent="0.35">
      <c r="A88" s="99">
        <v>28043</v>
      </c>
      <c r="B88" s="26" t="s">
        <v>486</v>
      </c>
      <c r="C88" s="25" t="s">
        <v>487</v>
      </c>
      <c r="D88" s="25" t="s">
        <v>572</v>
      </c>
    </row>
    <row r="89" spans="1:4" x14ac:dyDescent="0.35">
      <c r="A89" s="99">
        <v>28044</v>
      </c>
      <c r="B89" s="26" t="s">
        <v>468</v>
      </c>
      <c r="C89" s="25" t="s">
        <v>469</v>
      </c>
      <c r="D89" s="25" t="s">
        <v>572</v>
      </c>
    </row>
    <row r="90" spans="1:4" x14ac:dyDescent="0.35">
      <c r="A90" s="99">
        <v>28045</v>
      </c>
      <c r="B90" s="26" t="s">
        <v>522</v>
      </c>
      <c r="C90" s="25" t="s">
        <v>523</v>
      </c>
      <c r="D90" s="25" t="s">
        <v>572</v>
      </c>
    </row>
    <row r="91" spans="1:4" x14ac:dyDescent="0.35">
      <c r="A91" s="99">
        <v>28046</v>
      </c>
      <c r="B91" s="26" t="s">
        <v>579</v>
      </c>
      <c r="C91" s="25" t="s">
        <v>485</v>
      </c>
      <c r="D91" s="25" t="s">
        <v>572</v>
      </c>
    </row>
    <row r="92" spans="1:4" x14ac:dyDescent="0.35">
      <c r="A92" s="99">
        <v>28047</v>
      </c>
      <c r="B92" s="26" t="s">
        <v>585</v>
      </c>
      <c r="C92" s="25" t="s">
        <v>539</v>
      </c>
      <c r="D92" s="25" t="s">
        <v>572</v>
      </c>
    </row>
    <row r="93" spans="1:4" x14ac:dyDescent="0.35">
      <c r="A93" s="99">
        <v>28048</v>
      </c>
      <c r="B93" s="26" t="s">
        <v>472</v>
      </c>
      <c r="C93" s="25" t="s">
        <v>575</v>
      </c>
      <c r="D93" s="25" t="s">
        <v>572</v>
      </c>
    </row>
    <row r="94" spans="1:4" x14ac:dyDescent="0.35">
      <c r="A94" s="99">
        <v>28049</v>
      </c>
      <c r="B94" s="26" t="s">
        <v>573</v>
      </c>
      <c r="C94" s="25" t="s">
        <v>566</v>
      </c>
      <c r="D94" s="25" t="s">
        <v>572</v>
      </c>
    </row>
    <row r="95" spans="1:4" x14ac:dyDescent="0.35">
      <c r="A95" s="99">
        <v>28050</v>
      </c>
      <c r="B95" s="26" t="s">
        <v>1042</v>
      </c>
      <c r="C95" s="25" t="s">
        <v>514</v>
      </c>
      <c r="D95" s="25" t="s">
        <v>572</v>
      </c>
    </row>
    <row r="96" spans="1:4" x14ac:dyDescent="0.35">
      <c r="A96" s="99">
        <v>29001</v>
      </c>
      <c r="B96" s="26" t="s">
        <v>602</v>
      </c>
      <c r="C96" s="25" t="s">
        <v>543</v>
      </c>
      <c r="D96" s="25" t="s">
        <v>572</v>
      </c>
    </row>
    <row r="97" spans="1:4" x14ac:dyDescent="0.35">
      <c r="A97" s="99">
        <v>29002</v>
      </c>
      <c r="B97" s="26" t="s">
        <v>602</v>
      </c>
      <c r="C97" s="25" t="s">
        <v>543</v>
      </c>
      <c r="D97" s="25" t="s">
        <v>572</v>
      </c>
    </row>
    <row r="98" spans="1:4" x14ac:dyDescent="0.35">
      <c r="A98" s="99">
        <v>29004</v>
      </c>
      <c r="B98" s="26" t="s">
        <v>602</v>
      </c>
      <c r="C98" s="25" t="s">
        <v>543</v>
      </c>
      <c r="D98" s="25" t="s">
        <v>572</v>
      </c>
    </row>
    <row r="99" spans="1:4" x14ac:dyDescent="0.35">
      <c r="A99" s="99">
        <v>29005</v>
      </c>
      <c r="B99" s="26" t="s">
        <v>573</v>
      </c>
      <c r="C99" s="25" t="s">
        <v>566</v>
      </c>
      <c r="D99" s="25" t="s">
        <v>572</v>
      </c>
    </row>
    <row r="100" spans="1:4" x14ac:dyDescent="0.35">
      <c r="A100" s="99">
        <v>30001</v>
      </c>
      <c r="B100" s="26" t="s">
        <v>602</v>
      </c>
      <c r="C100" s="25" t="s">
        <v>543</v>
      </c>
      <c r="D100" s="25" t="s">
        <v>572</v>
      </c>
    </row>
    <row r="101" spans="1:4" x14ac:dyDescent="0.35">
      <c r="A101" s="99">
        <v>30002</v>
      </c>
      <c r="B101" s="26" t="s">
        <v>602</v>
      </c>
      <c r="C101" s="25" t="s">
        <v>543</v>
      </c>
      <c r="D101" s="25" t="s">
        <v>572</v>
      </c>
    </row>
    <row r="102" spans="1:4" x14ac:dyDescent="0.35">
      <c r="A102" s="99">
        <v>30004</v>
      </c>
      <c r="B102" s="26" t="s">
        <v>602</v>
      </c>
      <c r="C102" s="25" t="s">
        <v>543</v>
      </c>
      <c r="D102" s="25" t="s">
        <v>572</v>
      </c>
    </row>
    <row r="103" spans="1:4" x14ac:dyDescent="0.35">
      <c r="A103" s="99">
        <v>30006</v>
      </c>
      <c r="B103" s="26" t="s">
        <v>602</v>
      </c>
      <c r="C103" s="25" t="s">
        <v>543</v>
      </c>
      <c r="D103" s="25" t="s">
        <v>572</v>
      </c>
    </row>
    <row r="104" spans="1:4" x14ac:dyDescent="0.35">
      <c r="A104" s="99">
        <v>30007</v>
      </c>
      <c r="B104" s="26" t="s">
        <v>602</v>
      </c>
      <c r="C104" s="25" t="s">
        <v>543</v>
      </c>
      <c r="D104" s="25" t="s">
        <v>572</v>
      </c>
    </row>
    <row r="105" spans="1:4" x14ac:dyDescent="0.35">
      <c r="A105" s="99">
        <v>32001</v>
      </c>
      <c r="B105" s="26" t="s">
        <v>602</v>
      </c>
      <c r="C105" s="25" t="s">
        <v>543</v>
      </c>
      <c r="D105" s="25" t="s">
        <v>572</v>
      </c>
    </row>
    <row r="106" spans="1:4" x14ac:dyDescent="0.35">
      <c r="A106" s="99">
        <v>33001</v>
      </c>
      <c r="B106" s="26" t="s">
        <v>602</v>
      </c>
      <c r="C106" s="25" t="s">
        <v>543</v>
      </c>
      <c r="D106" s="25" t="s">
        <v>572</v>
      </c>
    </row>
    <row r="107" spans="1:4" x14ac:dyDescent="0.35">
      <c r="A107" s="99">
        <v>33003</v>
      </c>
      <c r="B107" s="26" t="s">
        <v>602</v>
      </c>
      <c r="C107" s="25" t="s">
        <v>543</v>
      </c>
      <c r="D107" s="25" t="s">
        <v>572</v>
      </c>
    </row>
    <row r="108" spans="1:4" x14ac:dyDescent="0.35">
      <c r="A108" s="99">
        <v>33004</v>
      </c>
      <c r="B108" s="26" t="s">
        <v>582</v>
      </c>
      <c r="C108" s="25" t="s">
        <v>583</v>
      </c>
      <c r="D108" s="25" t="s">
        <v>572</v>
      </c>
    </row>
    <row r="109" spans="1:4" x14ac:dyDescent="0.35">
      <c r="A109" s="99">
        <v>33005</v>
      </c>
      <c r="B109" s="26" t="s">
        <v>551</v>
      </c>
      <c r="C109" s="25" t="s">
        <v>552</v>
      </c>
      <c r="D109" s="25" t="s">
        <v>572</v>
      </c>
    </row>
    <row r="110" spans="1:4" x14ac:dyDescent="0.35">
      <c r="A110" s="99">
        <v>33006</v>
      </c>
      <c r="B110" s="26" t="s">
        <v>551</v>
      </c>
      <c r="C110" s="25" t="s">
        <v>552</v>
      </c>
      <c r="D110" s="25" t="s">
        <v>572</v>
      </c>
    </row>
    <row r="111" spans="1:4" x14ac:dyDescent="0.35">
      <c r="A111" s="99">
        <v>33007</v>
      </c>
      <c r="B111" s="26" t="s">
        <v>577</v>
      </c>
      <c r="C111" s="25" t="s">
        <v>578</v>
      </c>
      <c r="D111" s="25" t="s">
        <v>572</v>
      </c>
    </row>
    <row r="112" spans="1:4" x14ac:dyDescent="0.35">
      <c r="A112" s="99">
        <v>33008</v>
      </c>
      <c r="B112" s="26" t="s">
        <v>602</v>
      </c>
      <c r="C112" s="25" t="s">
        <v>543</v>
      </c>
      <c r="D112" s="25" t="s">
        <v>572</v>
      </c>
    </row>
    <row r="113" spans="1:4" x14ac:dyDescent="0.35">
      <c r="A113" s="99">
        <v>33009</v>
      </c>
      <c r="B113" s="26" t="s">
        <v>611</v>
      </c>
      <c r="C113" s="25" t="s">
        <v>563</v>
      </c>
      <c r="D113" s="25" t="s">
        <v>572</v>
      </c>
    </row>
    <row r="114" spans="1:4" x14ac:dyDescent="0.35">
      <c r="A114" s="99">
        <v>33010</v>
      </c>
      <c r="B114" s="26" t="s">
        <v>603</v>
      </c>
      <c r="C114" s="25" t="s">
        <v>545</v>
      </c>
      <c r="D114" s="25" t="s">
        <v>572</v>
      </c>
    </row>
    <row r="115" spans="1:4" x14ac:dyDescent="0.35">
      <c r="A115" s="99">
        <v>33011</v>
      </c>
      <c r="B115" s="26" t="s">
        <v>582</v>
      </c>
      <c r="C115" s="25" t="s">
        <v>583</v>
      </c>
      <c r="D115" s="25" t="s">
        <v>572</v>
      </c>
    </row>
    <row r="116" spans="1:4" x14ac:dyDescent="0.35">
      <c r="A116" s="99">
        <v>33012</v>
      </c>
      <c r="B116" s="26" t="s">
        <v>602</v>
      </c>
      <c r="C116" s="25" t="s">
        <v>543</v>
      </c>
      <c r="D116" s="25" t="s">
        <v>572</v>
      </c>
    </row>
    <row r="117" spans="1:4" x14ac:dyDescent="0.35">
      <c r="A117" s="99">
        <v>33013</v>
      </c>
      <c r="B117" s="26" t="s">
        <v>602</v>
      </c>
      <c r="C117" s="25" t="s">
        <v>543</v>
      </c>
      <c r="D117" s="25" t="s">
        <v>572</v>
      </c>
    </row>
    <row r="118" spans="1:4" x14ac:dyDescent="0.35">
      <c r="A118" s="99">
        <v>36005</v>
      </c>
      <c r="B118" s="26" t="s">
        <v>602</v>
      </c>
      <c r="C118" s="25" t="s">
        <v>543</v>
      </c>
      <c r="D118" s="25" t="s">
        <v>572</v>
      </c>
    </row>
    <row r="119" spans="1:4" x14ac:dyDescent="0.35">
      <c r="A119" s="99">
        <v>37001</v>
      </c>
      <c r="B119" s="26" t="s">
        <v>602</v>
      </c>
      <c r="C119" s="25" t="s">
        <v>543</v>
      </c>
      <c r="D119" s="25" t="s">
        <v>572</v>
      </c>
    </row>
    <row r="120" spans="1:4" x14ac:dyDescent="0.35">
      <c r="A120" s="99">
        <v>37002</v>
      </c>
      <c r="B120" s="26" t="s">
        <v>602</v>
      </c>
      <c r="C120" s="25" t="s">
        <v>543</v>
      </c>
      <c r="D120" s="25" t="s">
        <v>572</v>
      </c>
    </row>
    <row r="121" spans="1:4" x14ac:dyDescent="0.35">
      <c r="A121" s="99">
        <v>39001</v>
      </c>
      <c r="B121" s="26" t="s">
        <v>602</v>
      </c>
      <c r="C121" s="25" t="s">
        <v>543</v>
      </c>
      <c r="D121" s="25" t="s">
        <v>572</v>
      </c>
    </row>
    <row r="122" spans="1:4" x14ac:dyDescent="0.35">
      <c r="A122" s="99">
        <v>39002</v>
      </c>
      <c r="B122" s="26" t="s">
        <v>602</v>
      </c>
      <c r="C122" s="25" t="s">
        <v>543</v>
      </c>
      <c r="D122" s="25" t="s">
        <v>572</v>
      </c>
    </row>
    <row r="123" spans="1:4" x14ac:dyDescent="0.35">
      <c r="A123" s="99">
        <v>39003</v>
      </c>
      <c r="B123" s="26" t="s">
        <v>602</v>
      </c>
      <c r="C123" s="25" t="s">
        <v>543</v>
      </c>
      <c r="D123" s="25" t="s">
        <v>572</v>
      </c>
    </row>
    <row r="124" spans="1:4" x14ac:dyDescent="0.35">
      <c r="A124" s="99">
        <v>41002</v>
      </c>
      <c r="B124" s="26" t="s">
        <v>602</v>
      </c>
      <c r="C124" s="25" t="s">
        <v>543</v>
      </c>
      <c r="D124" s="25" t="s">
        <v>572</v>
      </c>
    </row>
    <row r="125" spans="1:4" x14ac:dyDescent="0.35">
      <c r="A125" s="99">
        <v>41005</v>
      </c>
      <c r="B125" s="26" t="s">
        <v>602</v>
      </c>
      <c r="C125" s="25" t="s">
        <v>543</v>
      </c>
      <c r="D125" s="25" t="s">
        <v>572</v>
      </c>
    </row>
    <row r="126" spans="1:4" x14ac:dyDescent="0.35">
      <c r="A126" s="99">
        <v>41006</v>
      </c>
      <c r="B126" s="26" t="s">
        <v>405</v>
      </c>
      <c r="C126" s="25" t="s">
        <v>598</v>
      </c>
      <c r="D126" s="25" t="s">
        <v>572</v>
      </c>
    </row>
    <row r="127" spans="1:4" x14ac:dyDescent="0.35">
      <c r="A127" s="99">
        <v>41007</v>
      </c>
      <c r="B127" s="26" t="s">
        <v>590</v>
      </c>
      <c r="C127" s="25" t="s">
        <v>520</v>
      </c>
      <c r="D127" s="25" t="s">
        <v>572</v>
      </c>
    </row>
    <row r="128" spans="1:4" x14ac:dyDescent="0.35">
      <c r="A128" s="99">
        <v>43001</v>
      </c>
      <c r="B128" s="26" t="s">
        <v>602</v>
      </c>
      <c r="C128" s="25" t="s">
        <v>543</v>
      </c>
      <c r="D128" s="25" t="s">
        <v>572</v>
      </c>
    </row>
    <row r="129" spans="1:4" x14ac:dyDescent="0.35">
      <c r="A129" s="99">
        <v>43004</v>
      </c>
      <c r="B129" s="26" t="s">
        <v>584</v>
      </c>
      <c r="C129" s="25" t="s">
        <v>508</v>
      </c>
      <c r="D129" s="25" t="s">
        <v>572</v>
      </c>
    </row>
    <row r="130" spans="1:4" x14ac:dyDescent="0.35">
      <c r="A130" s="99">
        <v>43006</v>
      </c>
      <c r="B130" s="26" t="s">
        <v>496</v>
      </c>
      <c r="C130" s="25" t="s">
        <v>581</v>
      </c>
      <c r="D130" s="25" t="s">
        <v>572</v>
      </c>
    </row>
    <row r="131" spans="1:4" x14ac:dyDescent="0.35">
      <c r="A131" s="99">
        <v>43007</v>
      </c>
      <c r="B131" s="26" t="s">
        <v>478</v>
      </c>
      <c r="C131" s="25" t="s">
        <v>576</v>
      </c>
      <c r="D131" s="25" t="s">
        <v>572</v>
      </c>
    </row>
    <row r="132" spans="1:4" x14ac:dyDescent="0.35">
      <c r="A132" s="99">
        <v>45001</v>
      </c>
      <c r="B132" s="26" t="s">
        <v>602</v>
      </c>
      <c r="C132" s="25" t="s">
        <v>543</v>
      </c>
      <c r="D132" s="25" t="s">
        <v>572</v>
      </c>
    </row>
    <row r="133" spans="1:4" x14ac:dyDescent="0.35">
      <c r="A133" s="99">
        <v>45003</v>
      </c>
      <c r="B133" s="26" t="s">
        <v>503</v>
      </c>
      <c r="C133" s="25" t="s">
        <v>504</v>
      </c>
      <c r="D133" s="25" t="s">
        <v>572</v>
      </c>
    </row>
    <row r="134" spans="1:4" x14ac:dyDescent="0.35">
      <c r="A134" s="99">
        <v>45005</v>
      </c>
      <c r="B134" s="26" t="s">
        <v>464</v>
      </c>
      <c r="C134" s="25" t="s">
        <v>465</v>
      </c>
      <c r="D134" s="25" t="s">
        <v>572</v>
      </c>
    </row>
    <row r="135" spans="1:4" x14ac:dyDescent="0.35">
      <c r="A135" s="99">
        <v>45006</v>
      </c>
      <c r="B135" s="26" t="s">
        <v>595</v>
      </c>
      <c r="C135" s="25" t="s">
        <v>531</v>
      </c>
      <c r="D135" s="25" t="s">
        <v>572</v>
      </c>
    </row>
    <row r="136" spans="1:4" x14ac:dyDescent="0.35">
      <c r="A136" s="99">
        <v>45007</v>
      </c>
      <c r="B136" s="26" t="s">
        <v>586</v>
      </c>
      <c r="C136" s="25" t="s">
        <v>512</v>
      </c>
      <c r="D136" s="25" t="s">
        <v>572</v>
      </c>
    </row>
    <row r="137" spans="1:4" x14ac:dyDescent="0.35">
      <c r="A137" s="99">
        <v>45008</v>
      </c>
      <c r="B137" s="26" t="s">
        <v>573</v>
      </c>
      <c r="C137" s="25" t="s">
        <v>566</v>
      </c>
      <c r="D137" s="25" t="s">
        <v>572</v>
      </c>
    </row>
    <row r="138" spans="1:4" x14ac:dyDescent="0.35">
      <c r="A138" s="99">
        <v>45009</v>
      </c>
      <c r="B138" s="26" t="s">
        <v>567</v>
      </c>
      <c r="C138" s="25" t="s">
        <v>568</v>
      </c>
      <c r="D138" s="25" t="s">
        <v>572</v>
      </c>
    </row>
    <row r="139" spans="1:4" x14ac:dyDescent="0.35">
      <c r="A139" s="99">
        <v>45010</v>
      </c>
      <c r="B139" s="26" t="s">
        <v>503</v>
      </c>
      <c r="C139" s="25" t="s">
        <v>504</v>
      </c>
      <c r="D139" s="25" t="s">
        <v>572</v>
      </c>
    </row>
    <row r="140" spans="1:4" x14ac:dyDescent="0.35">
      <c r="A140" s="99">
        <v>46002</v>
      </c>
      <c r="B140" s="26" t="s">
        <v>602</v>
      </c>
      <c r="C140" s="25" t="s">
        <v>543</v>
      </c>
      <c r="D140" s="25" t="s">
        <v>572</v>
      </c>
    </row>
    <row r="141" spans="1:4" x14ac:dyDescent="0.35">
      <c r="A141" s="99">
        <v>46004</v>
      </c>
      <c r="B141" s="26" t="s">
        <v>602</v>
      </c>
      <c r="C141" s="25" t="s">
        <v>543</v>
      </c>
      <c r="D141" s="25" t="s">
        <v>572</v>
      </c>
    </row>
    <row r="142" spans="1:4" x14ac:dyDescent="0.35">
      <c r="A142" s="99">
        <v>46005</v>
      </c>
      <c r="B142" s="26" t="s">
        <v>602</v>
      </c>
      <c r="C142" s="25" t="s">
        <v>543</v>
      </c>
      <c r="D142" s="25" t="s">
        <v>572</v>
      </c>
    </row>
    <row r="143" spans="1:4" x14ac:dyDescent="0.35">
      <c r="A143" s="99">
        <v>46006</v>
      </c>
      <c r="B143" s="26" t="s">
        <v>602</v>
      </c>
      <c r="C143" s="25" t="s">
        <v>543</v>
      </c>
      <c r="D143" s="25" t="s">
        <v>572</v>
      </c>
    </row>
    <row r="144" spans="1:4" x14ac:dyDescent="0.35">
      <c r="A144" s="99">
        <v>46007</v>
      </c>
      <c r="B144" s="26" t="s">
        <v>607</v>
      </c>
      <c r="C144" s="25" t="s">
        <v>550</v>
      </c>
      <c r="D144" s="25" t="s">
        <v>572</v>
      </c>
    </row>
    <row r="145" spans="1:4" x14ac:dyDescent="0.35">
      <c r="A145" s="99">
        <v>46008</v>
      </c>
      <c r="B145" s="26" t="s">
        <v>602</v>
      </c>
      <c r="C145" s="25" t="s">
        <v>543</v>
      </c>
      <c r="D145" s="25" t="s">
        <v>572</v>
      </c>
    </row>
    <row r="146" spans="1:4" x14ac:dyDescent="0.35">
      <c r="A146" s="99">
        <v>46009</v>
      </c>
      <c r="B146" s="26" t="s">
        <v>1040</v>
      </c>
      <c r="C146" s="25" t="s">
        <v>1041</v>
      </c>
      <c r="D146" s="25" t="s">
        <v>572</v>
      </c>
    </row>
    <row r="147" spans="1:4" x14ac:dyDescent="0.35">
      <c r="A147" s="99">
        <v>47004</v>
      </c>
      <c r="B147" s="26" t="s">
        <v>573</v>
      </c>
      <c r="C147" s="25" t="s">
        <v>566</v>
      </c>
      <c r="D147" s="25" t="s">
        <v>572</v>
      </c>
    </row>
    <row r="148" spans="1:4" x14ac:dyDescent="0.35">
      <c r="A148" s="99">
        <v>47005</v>
      </c>
      <c r="B148" s="26" t="s">
        <v>573</v>
      </c>
      <c r="C148" s="25" t="s">
        <v>566</v>
      </c>
      <c r="D148" s="25" t="s">
        <v>572</v>
      </c>
    </row>
    <row r="149" spans="1:4" x14ac:dyDescent="0.35">
      <c r="A149" s="99">
        <v>47006</v>
      </c>
      <c r="B149" s="26" t="s">
        <v>602</v>
      </c>
      <c r="C149" s="25" t="s">
        <v>543</v>
      </c>
      <c r="D149" s="25" t="s">
        <v>572</v>
      </c>
    </row>
    <row r="150" spans="1:4" x14ac:dyDescent="0.35">
      <c r="A150" s="99">
        <v>47007</v>
      </c>
      <c r="B150" s="26" t="s">
        <v>601</v>
      </c>
      <c r="C150" s="25" t="s">
        <v>541</v>
      </c>
      <c r="D150" s="25" t="s">
        <v>572</v>
      </c>
    </row>
    <row r="151" spans="1:4" x14ac:dyDescent="0.35">
      <c r="A151" s="99">
        <v>47008</v>
      </c>
      <c r="B151" s="26" t="s">
        <v>355</v>
      </c>
      <c r="C151" s="25" t="s">
        <v>498</v>
      </c>
      <c r="D151" s="25" t="s">
        <v>572</v>
      </c>
    </row>
    <row r="152" spans="1:4" x14ac:dyDescent="0.35">
      <c r="A152" s="99">
        <v>48001</v>
      </c>
      <c r="B152" s="26" t="s">
        <v>602</v>
      </c>
      <c r="C152" s="25" t="s">
        <v>543</v>
      </c>
      <c r="D152" s="25" t="s">
        <v>572</v>
      </c>
    </row>
    <row r="153" spans="1:4" x14ac:dyDescent="0.35">
      <c r="A153" s="99">
        <v>48003</v>
      </c>
      <c r="B153" s="26" t="s">
        <v>602</v>
      </c>
      <c r="C153" s="25" t="s">
        <v>543</v>
      </c>
      <c r="D153" s="25" t="s">
        <v>572</v>
      </c>
    </row>
    <row r="154" spans="1:4" x14ac:dyDescent="0.35">
      <c r="A154" s="99">
        <v>48005</v>
      </c>
      <c r="B154" s="26" t="s">
        <v>602</v>
      </c>
      <c r="C154" s="25" t="s">
        <v>543</v>
      </c>
      <c r="D154" s="25" t="s">
        <v>572</v>
      </c>
    </row>
    <row r="155" spans="1:4" x14ac:dyDescent="0.35">
      <c r="A155" s="99">
        <v>48006</v>
      </c>
      <c r="B155" s="26" t="s">
        <v>580</v>
      </c>
      <c r="C155" s="25" t="s">
        <v>495</v>
      </c>
      <c r="D155" s="25" t="s">
        <v>572</v>
      </c>
    </row>
    <row r="156" spans="1:4" x14ac:dyDescent="0.35">
      <c r="A156" s="99">
        <v>48007</v>
      </c>
      <c r="B156" s="26" t="s">
        <v>599</v>
      </c>
      <c r="C156" s="25" t="s">
        <v>600</v>
      </c>
      <c r="D156" s="25" t="s">
        <v>572</v>
      </c>
    </row>
    <row r="157" spans="1:4" x14ac:dyDescent="0.35">
      <c r="A157" s="99">
        <v>50007</v>
      </c>
      <c r="B157" s="26" t="s">
        <v>602</v>
      </c>
      <c r="C157" s="25" t="s">
        <v>543</v>
      </c>
      <c r="D157" s="25" t="s">
        <v>572</v>
      </c>
    </row>
    <row r="158" spans="1:4" x14ac:dyDescent="0.35">
      <c r="A158" s="99">
        <v>50008</v>
      </c>
      <c r="B158" s="26" t="s">
        <v>573</v>
      </c>
      <c r="C158" s="25" t="s">
        <v>566</v>
      </c>
      <c r="D158" s="25" t="s">
        <v>572</v>
      </c>
    </row>
    <row r="159" spans="1:4" x14ac:dyDescent="0.35">
      <c r="A159" s="99">
        <v>50009</v>
      </c>
      <c r="B159" s="26" t="s">
        <v>486</v>
      </c>
      <c r="C159" s="25" t="s">
        <v>487</v>
      </c>
      <c r="D159" s="25" t="s">
        <v>572</v>
      </c>
    </row>
    <row r="160" spans="1:4" x14ac:dyDescent="0.35">
      <c r="A160" s="99">
        <v>50010</v>
      </c>
      <c r="B160" s="26" t="s">
        <v>604</v>
      </c>
      <c r="C160" s="25" t="s">
        <v>605</v>
      </c>
      <c r="D160" s="25" t="s">
        <v>572</v>
      </c>
    </row>
  </sheetData>
  <sheetProtection algorithmName="SHA-512" hashValue="Ow4xU4N5KB6m+fiUO2apzSSNbvlQ2vdyxRgTbHUcYvWl4wx9yXw0L78a93owBG/Un45l09ClTYcjy01KLMVUjQ==" saltValue="Mlpn+FHcztHPO0wmnpwYFg==" spinCount="100000" sheet="1" sort="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49413-C40A-4B37-8541-BCFE952DCA3F}">
  <sheetPr codeName="Hoja08">
    <tabColor theme="1" tint="0.499984740745262"/>
  </sheetPr>
  <dimension ref="A1:T125"/>
  <sheetViews>
    <sheetView zoomScaleNormal="100" workbookViewId="0">
      <selection activeCell="N41" sqref="N41"/>
    </sheetView>
  </sheetViews>
  <sheetFormatPr baseColWidth="10" defaultColWidth="30.7265625" defaultRowHeight="14.5" x14ac:dyDescent="0.35"/>
  <cols>
    <col min="1" max="16" width="30.7265625" style="23"/>
    <col min="17" max="17" width="50.7265625" style="23" customWidth="1"/>
    <col min="18" max="16384" width="30.7265625" style="23"/>
  </cols>
  <sheetData>
    <row r="1" spans="1:20" x14ac:dyDescent="0.35">
      <c r="A1" s="19" t="s">
        <v>613</v>
      </c>
      <c r="E1" s="19" t="s">
        <v>614</v>
      </c>
      <c r="P1" s="19" t="s">
        <v>615</v>
      </c>
      <c r="S1" s="19" t="s">
        <v>616</v>
      </c>
    </row>
    <row r="2" spans="1:20" x14ac:dyDescent="0.35">
      <c r="A2" s="20" t="s">
        <v>70</v>
      </c>
      <c r="B2" s="20" t="s">
        <v>617</v>
      </c>
      <c r="C2" s="20" t="s">
        <v>618</v>
      </c>
      <c r="E2" s="20" t="s">
        <v>619</v>
      </c>
      <c r="F2" s="20" t="s">
        <v>620</v>
      </c>
      <c r="G2" s="20" t="s">
        <v>621</v>
      </c>
      <c r="H2" s="20" t="s">
        <v>622</v>
      </c>
      <c r="I2" s="20" t="s">
        <v>623</v>
      </c>
      <c r="J2" s="20" t="s">
        <v>624</v>
      </c>
      <c r="K2" s="20" t="s">
        <v>625</v>
      </c>
      <c r="L2" s="20" t="s">
        <v>626</v>
      </c>
      <c r="M2" s="20" t="s">
        <v>627</v>
      </c>
      <c r="N2" s="20" t="s">
        <v>628</v>
      </c>
      <c r="P2" s="20" t="s">
        <v>629</v>
      </c>
      <c r="Q2" s="20" t="s">
        <v>630</v>
      </c>
      <c r="S2" s="20" t="s">
        <v>631</v>
      </c>
      <c r="T2" s="20" t="s">
        <v>632</v>
      </c>
    </row>
    <row r="3" spans="1:20" ht="15" customHeight="1" x14ac:dyDescent="0.35">
      <c r="A3" s="20" t="s">
        <v>633</v>
      </c>
      <c r="B3" s="20" t="s">
        <v>634</v>
      </c>
      <c r="C3" s="20" t="s">
        <v>635</v>
      </c>
      <c r="E3" s="20" t="s">
        <v>636</v>
      </c>
      <c r="F3" s="20" t="s">
        <v>637</v>
      </c>
      <c r="G3" s="20" t="s">
        <v>638</v>
      </c>
      <c r="H3" s="20">
        <v>106</v>
      </c>
      <c r="I3" s="20" t="s">
        <v>639</v>
      </c>
      <c r="J3" s="20" t="s">
        <v>640</v>
      </c>
      <c r="K3" s="20" t="s">
        <v>641</v>
      </c>
      <c r="L3" s="20" t="s">
        <v>642</v>
      </c>
      <c r="M3" s="20" t="s">
        <v>643</v>
      </c>
      <c r="N3" s="20" t="s">
        <v>644</v>
      </c>
      <c r="P3" s="20" t="s">
        <v>645</v>
      </c>
      <c r="Q3" s="31" t="s">
        <v>646</v>
      </c>
      <c r="R3" s="23" t="s">
        <v>647</v>
      </c>
      <c r="S3" s="20" t="s">
        <v>648</v>
      </c>
      <c r="T3" s="20" t="s">
        <v>649</v>
      </c>
    </row>
    <row r="4" spans="1:20" ht="15" customHeight="1" x14ac:dyDescent="0.35">
      <c r="A4" s="20" t="s">
        <v>650</v>
      </c>
      <c r="B4" s="20" t="s">
        <v>651</v>
      </c>
      <c r="C4" s="20" t="s">
        <v>652</v>
      </c>
      <c r="E4" s="20" t="s">
        <v>653</v>
      </c>
      <c r="F4" s="20" t="s">
        <v>654</v>
      </c>
      <c r="G4" s="20" t="s">
        <v>655</v>
      </c>
      <c r="H4" s="20" t="s">
        <v>636</v>
      </c>
      <c r="I4" s="20" t="s">
        <v>656</v>
      </c>
      <c r="J4" s="20" t="s">
        <v>657</v>
      </c>
      <c r="K4" s="20" t="s">
        <v>658</v>
      </c>
      <c r="L4" s="20" t="s">
        <v>659</v>
      </c>
      <c r="M4" s="20" t="s">
        <v>660</v>
      </c>
      <c r="N4" s="20" t="s">
        <v>661</v>
      </c>
      <c r="P4" s="20" t="s">
        <v>662</v>
      </c>
      <c r="Q4" s="31" t="s">
        <v>663</v>
      </c>
      <c r="S4" s="20" t="s">
        <v>664</v>
      </c>
      <c r="T4" s="20" t="s">
        <v>665</v>
      </c>
    </row>
    <row r="5" spans="1:20" ht="15" customHeight="1" x14ac:dyDescent="0.35">
      <c r="A5" s="20" t="s">
        <v>666</v>
      </c>
      <c r="B5" s="20" t="s">
        <v>667</v>
      </c>
      <c r="C5" s="20" t="s">
        <v>668</v>
      </c>
      <c r="E5" s="20" t="s">
        <v>669</v>
      </c>
      <c r="F5" s="20" t="s">
        <v>670</v>
      </c>
      <c r="G5" s="20" t="s">
        <v>671</v>
      </c>
      <c r="H5" s="20" t="s">
        <v>653</v>
      </c>
      <c r="I5" s="20" t="s">
        <v>672</v>
      </c>
      <c r="J5" s="20" t="s">
        <v>673</v>
      </c>
      <c r="K5" s="20" t="s">
        <v>674</v>
      </c>
      <c r="L5" s="20" t="s">
        <v>675</v>
      </c>
      <c r="M5" s="20" t="s">
        <v>676</v>
      </c>
      <c r="N5" s="20" t="s">
        <v>677</v>
      </c>
      <c r="P5" s="20" t="s">
        <v>678</v>
      </c>
      <c r="Q5" s="31" t="s">
        <v>679</v>
      </c>
      <c r="S5" s="20" t="s">
        <v>680</v>
      </c>
      <c r="T5" s="20" t="s">
        <v>681</v>
      </c>
    </row>
    <row r="6" spans="1:20" ht="15" customHeight="1" x14ac:dyDescent="0.35">
      <c r="A6" s="20" t="s">
        <v>682</v>
      </c>
      <c r="B6" s="20" t="s">
        <v>683</v>
      </c>
      <c r="C6" s="20" t="s">
        <v>684</v>
      </c>
      <c r="E6" s="20" t="s">
        <v>685</v>
      </c>
      <c r="F6" s="20" t="s">
        <v>686</v>
      </c>
      <c r="G6" s="20" t="s">
        <v>687</v>
      </c>
      <c r="H6" s="20" t="s">
        <v>669</v>
      </c>
      <c r="I6" s="20" t="s">
        <v>688</v>
      </c>
      <c r="J6" s="20" t="s">
        <v>689</v>
      </c>
      <c r="K6" s="20" t="s">
        <v>690</v>
      </c>
      <c r="L6" s="20" t="s">
        <v>691</v>
      </c>
      <c r="M6" s="20" t="s">
        <v>692</v>
      </c>
      <c r="N6" s="20" t="s">
        <v>693</v>
      </c>
      <c r="P6" s="20" t="s">
        <v>694</v>
      </c>
      <c r="Q6" s="31" t="s">
        <v>695</v>
      </c>
      <c r="S6" s="20" t="s">
        <v>696</v>
      </c>
      <c r="T6" s="20" t="s">
        <v>697</v>
      </c>
    </row>
    <row r="7" spans="1:20" x14ac:dyDescent="0.35">
      <c r="A7" s="20" t="s">
        <v>698</v>
      </c>
      <c r="B7" s="20" t="s">
        <v>699</v>
      </c>
      <c r="C7" s="20" t="s">
        <v>700</v>
      </c>
      <c r="E7" s="20" t="s">
        <v>701</v>
      </c>
      <c r="F7" s="20" t="s">
        <v>702</v>
      </c>
      <c r="G7" s="20" t="s">
        <v>703</v>
      </c>
      <c r="H7" s="20" t="s">
        <v>685</v>
      </c>
      <c r="I7" s="20" t="s">
        <v>704</v>
      </c>
      <c r="K7" s="20" t="s">
        <v>705</v>
      </c>
      <c r="L7" s="20" t="s">
        <v>706</v>
      </c>
      <c r="M7" s="20" t="s">
        <v>707</v>
      </c>
      <c r="N7" s="20" t="s">
        <v>708</v>
      </c>
      <c r="S7" s="20" t="s">
        <v>709</v>
      </c>
      <c r="T7" s="20" t="s">
        <v>710</v>
      </c>
    </row>
    <row r="8" spans="1:20" x14ac:dyDescent="0.35">
      <c r="A8" s="20" t="s">
        <v>624</v>
      </c>
      <c r="B8" s="20" t="s">
        <v>711</v>
      </c>
      <c r="C8" s="20" t="s">
        <v>712</v>
      </c>
      <c r="E8" s="20" t="s">
        <v>713</v>
      </c>
      <c r="F8" s="20" t="s">
        <v>714</v>
      </c>
      <c r="G8" s="20" t="s">
        <v>715</v>
      </c>
      <c r="H8" s="20" t="s">
        <v>716</v>
      </c>
      <c r="I8" s="20" t="s">
        <v>717</v>
      </c>
      <c r="K8" s="20" t="s">
        <v>718</v>
      </c>
      <c r="L8" s="20" t="s">
        <v>719</v>
      </c>
      <c r="M8" s="20" t="s">
        <v>720</v>
      </c>
      <c r="N8" s="20" t="s">
        <v>721</v>
      </c>
      <c r="S8" s="20" t="s">
        <v>722</v>
      </c>
      <c r="T8" s="20" t="s">
        <v>723</v>
      </c>
    </row>
    <row r="9" spans="1:20" x14ac:dyDescent="0.35">
      <c r="A9" s="20" t="s">
        <v>625</v>
      </c>
      <c r="B9" s="20" t="s">
        <v>724</v>
      </c>
      <c r="C9" s="20" t="s">
        <v>725</v>
      </c>
      <c r="E9" s="20" t="s">
        <v>726</v>
      </c>
      <c r="F9" s="20" t="s">
        <v>727</v>
      </c>
      <c r="G9" s="24" t="s">
        <v>728</v>
      </c>
      <c r="H9" s="20" t="s">
        <v>729</v>
      </c>
      <c r="I9" s="20" t="s">
        <v>730</v>
      </c>
      <c r="K9" s="20" t="s">
        <v>731</v>
      </c>
      <c r="L9" s="20" t="s">
        <v>732</v>
      </c>
      <c r="M9" s="20" t="s">
        <v>733</v>
      </c>
      <c r="N9" s="20" t="s">
        <v>734</v>
      </c>
    </row>
    <row r="10" spans="1:20" x14ac:dyDescent="0.35">
      <c r="A10" s="20" t="s">
        <v>735</v>
      </c>
      <c r="B10" s="20" t="s">
        <v>736</v>
      </c>
      <c r="C10" s="20" t="s">
        <v>737</v>
      </c>
      <c r="E10" s="20" t="s">
        <v>716</v>
      </c>
      <c r="G10" s="20" t="s">
        <v>738</v>
      </c>
      <c r="H10" s="20" t="s">
        <v>739</v>
      </c>
      <c r="I10" s="20" t="s">
        <v>740</v>
      </c>
      <c r="K10" s="20" t="s">
        <v>741</v>
      </c>
      <c r="L10" s="20" t="s">
        <v>742</v>
      </c>
      <c r="M10" s="20" t="s">
        <v>743</v>
      </c>
      <c r="N10" s="20" t="s">
        <v>744</v>
      </c>
    </row>
    <row r="11" spans="1:20" x14ac:dyDescent="0.35">
      <c r="A11" s="20" t="s">
        <v>627</v>
      </c>
      <c r="B11" s="20" t="s">
        <v>745</v>
      </c>
      <c r="C11" s="20" t="s">
        <v>746</v>
      </c>
      <c r="E11" s="20" t="s">
        <v>729</v>
      </c>
      <c r="G11" s="24" t="s">
        <v>747</v>
      </c>
      <c r="H11" s="20" t="s">
        <v>748</v>
      </c>
      <c r="I11" s="20" t="s">
        <v>749</v>
      </c>
      <c r="K11" s="20" t="s">
        <v>750</v>
      </c>
      <c r="L11" s="20" t="s">
        <v>751</v>
      </c>
      <c r="M11" s="20" t="s">
        <v>752</v>
      </c>
      <c r="N11" s="20" t="s">
        <v>753</v>
      </c>
    </row>
    <row r="12" spans="1:20" x14ac:dyDescent="0.35">
      <c r="A12" s="20" t="s">
        <v>754</v>
      </c>
      <c r="B12" s="20" t="s">
        <v>755</v>
      </c>
      <c r="C12" s="20" t="s">
        <v>756</v>
      </c>
      <c r="E12" s="20" t="s">
        <v>739</v>
      </c>
      <c r="G12" s="24" t="s">
        <v>757</v>
      </c>
      <c r="H12" s="20" t="s">
        <v>758</v>
      </c>
      <c r="I12" s="20" t="s">
        <v>759</v>
      </c>
      <c r="K12" s="20" t="s">
        <v>760</v>
      </c>
      <c r="L12" s="20" t="s">
        <v>761</v>
      </c>
      <c r="M12" s="20" t="s">
        <v>762</v>
      </c>
      <c r="N12" s="20" t="s">
        <v>763</v>
      </c>
    </row>
    <row r="13" spans="1:20" x14ac:dyDescent="0.35">
      <c r="E13" s="20" t="s">
        <v>748</v>
      </c>
      <c r="G13" s="24" t="s">
        <v>764</v>
      </c>
      <c r="H13" s="20" t="s">
        <v>765</v>
      </c>
      <c r="K13" s="20" t="s">
        <v>766</v>
      </c>
      <c r="L13" s="20" t="s">
        <v>767</v>
      </c>
      <c r="M13" s="20" t="s">
        <v>768</v>
      </c>
      <c r="N13" s="20" t="s">
        <v>769</v>
      </c>
    </row>
    <row r="14" spans="1:20" x14ac:dyDescent="0.35">
      <c r="E14" s="20" t="s">
        <v>758</v>
      </c>
      <c r="G14" s="20" t="s">
        <v>636</v>
      </c>
      <c r="H14" s="20" t="s">
        <v>770</v>
      </c>
      <c r="K14" s="20" t="s">
        <v>771</v>
      </c>
      <c r="L14" s="20" t="s">
        <v>772</v>
      </c>
      <c r="M14" s="20" t="s">
        <v>773</v>
      </c>
      <c r="N14" s="20" t="s">
        <v>774</v>
      </c>
    </row>
    <row r="15" spans="1:20" x14ac:dyDescent="0.35">
      <c r="E15" s="20" t="s">
        <v>770</v>
      </c>
      <c r="G15" s="20" t="s">
        <v>775</v>
      </c>
      <c r="H15" s="20" t="s">
        <v>776</v>
      </c>
      <c r="K15" s="20" t="s">
        <v>777</v>
      </c>
      <c r="L15" s="20" t="s">
        <v>778</v>
      </c>
      <c r="M15" s="20" t="s">
        <v>779</v>
      </c>
      <c r="N15" s="20" t="s">
        <v>780</v>
      </c>
    </row>
    <row r="16" spans="1:20" x14ac:dyDescent="0.35">
      <c r="G16" s="20" t="s">
        <v>781</v>
      </c>
      <c r="H16" s="20" t="s">
        <v>782</v>
      </c>
      <c r="K16" s="20" t="s">
        <v>783</v>
      </c>
      <c r="L16" s="20" t="s">
        <v>784</v>
      </c>
      <c r="M16" s="20" t="s">
        <v>785</v>
      </c>
      <c r="N16" s="20" t="s">
        <v>786</v>
      </c>
    </row>
    <row r="17" spans="7:14" x14ac:dyDescent="0.35">
      <c r="G17" s="20" t="s">
        <v>983</v>
      </c>
      <c r="H17" s="20" t="s">
        <v>788</v>
      </c>
      <c r="K17" s="20" t="s">
        <v>789</v>
      </c>
      <c r="L17" s="20" t="s">
        <v>790</v>
      </c>
      <c r="M17" s="20" t="s">
        <v>791</v>
      </c>
      <c r="N17" s="20" t="s">
        <v>792</v>
      </c>
    </row>
    <row r="18" spans="7:14" x14ac:dyDescent="0.35">
      <c r="G18" s="20" t="s">
        <v>787</v>
      </c>
      <c r="H18" s="20" t="s">
        <v>794</v>
      </c>
      <c r="K18" s="20" t="s">
        <v>795</v>
      </c>
      <c r="L18" s="20" t="s">
        <v>796</v>
      </c>
      <c r="M18" s="20" t="s">
        <v>797</v>
      </c>
      <c r="N18" s="20" t="s">
        <v>798</v>
      </c>
    </row>
    <row r="19" spans="7:14" x14ac:dyDescent="0.35">
      <c r="G19" s="20" t="s">
        <v>984</v>
      </c>
      <c r="H19" s="20" t="s">
        <v>800</v>
      </c>
      <c r="K19" s="20" t="s">
        <v>801</v>
      </c>
      <c r="L19" s="20" t="s">
        <v>802</v>
      </c>
      <c r="M19" s="20" t="s">
        <v>803</v>
      </c>
      <c r="N19" s="20" t="s">
        <v>804</v>
      </c>
    </row>
    <row r="20" spans="7:14" x14ac:dyDescent="0.35">
      <c r="G20" s="20" t="s">
        <v>793</v>
      </c>
      <c r="H20" s="20" t="s">
        <v>805</v>
      </c>
      <c r="K20" s="20" t="s">
        <v>806</v>
      </c>
      <c r="L20" s="20" t="s">
        <v>807</v>
      </c>
      <c r="M20" s="20" t="s">
        <v>808</v>
      </c>
      <c r="N20" s="20" t="s">
        <v>809</v>
      </c>
    </row>
    <row r="21" spans="7:14" x14ac:dyDescent="0.35">
      <c r="G21" s="20" t="s">
        <v>799</v>
      </c>
      <c r="H21" s="20" t="s">
        <v>810</v>
      </c>
      <c r="K21" s="20" t="s">
        <v>811</v>
      </c>
      <c r="L21" s="20" t="s">
        <v>812</v>
      </c>
      <c r="M21" s="20" t="s">
        <v>813</v>
      </c>
      <c r="N21" s="20" t="s">
        <v>814</v>
      </c>
    </row>
    <row r="22" spans="7:14" x14ac:dyDescent="0.35">
      <c r="H22" s="20" t="s">
        <v>815</v>
      </c>
      <c r="K22" s="20" t="s">
        <v>816</v>
      </c>
      <c r="L22" s="20" t="s">
        <v>817</v>
      </c>
      <c r="N22" s="20" t="s">
        <v>818</v>
      </c>
    </row>
    <row r="23" spans="7:14" x14ac:dyDescent="0.35">
      <c r="H23" s="20" t="s">
        <v>819</v>
      </c>
      <c r="K23" s="20" t="s">
        <v>820</v>
      </c>
      <c r="L23" s="20" t="s">
        <v>821</v>
      </c>
      <c r="N23" s="20" t="s">
        <v>822</v>
      </c>
    </row>
    <row r="24" spans="7:14" x14ac:dyDescent="0.35">
      <c r="H24" s="20" t="s">
        <v>823</v>
      </c>
      <c r="K24" s="20" t="s">
        <v>824</v>
      </c>
      <c r="L24" s="20" t="s">
        <v>825</v>
      </c>
      <c r="N24" s="20" t="s">
        <v>826</v>
      </c>
    </row>
    <row r="25" spans="7:14" x14ac:dyDescent="0.35">
      <c r="H25" s="20" t="s">
        <v>827</v>
      </c>
      <c r="K25" s="20" t="s">
        <v>828</v>
      </c>
      <c r="L25" s="20" t="s">
        <v>829</v>
      </c>
      <c r="N25" s="20" t="s">
        <v>830</v>
      </c>
    </row>
    <row r="26" spans="7:14" x14ac:dyDescent="0.35">
      <c r="H26" s="20" t="s">
        <v>831</v>
      </c>
      <c r="K26" s="20" t="s">
        <v>832</v>
      </c>
      <c r="L26" s="20" t="s">
        <v>833</v>
      </c>
      <c r="N26" s="20" t="s">
        <v>834</v>
      </c>
    </row>
    <row r="27" spans="7:14" x14ac:dyDescent="0.35">
      <c r="H27" s="20" t="s">
        <v>835</v>
      </c>
      <c r="K27" s="20" t="s">
        <v>836</v>
      </c>
      <c r="L27" s="20" t="s">
        <v>837</v>
      </c>
      <c r="N27" s="20" t="s">
        <v>838</v>
      </c>
    </row>
    <row r="28" spans="7:14" x14ac:dyDescent="0.35">
      <c r="H28" s="20" t="s">
        <v>839</v>
      </c>
      <c r="K28" s="20" t="s">
        <v>840</v>
      </c>
      <c r="L28" s="20" t="s">
        <v>841</v>
      </c>
      <c r="N28" s="20" t="s">
        <v>842</v>
      </c>
    </row>
    <row r="29" spans="7:14" x14ac:dyDescent="0.35">
      <c r="H29" s="20" t="s">
        <v>843</v>
      </c>
      <c r="K29" s="20" t="s">
        <v>844</v>
      </c>
      <c r="L29" s="20" t="s">
        <v>845</v>
      </c>
      <c r="N29" s="20" t="s">
        <v>846</v>
      </c>
    </row>
    <row r="30" spans="7:14" x14ac:dyDescent="0.35">
      <c r="H30" s="20" t="s">
        <v>847</v>
      </c>
      <c r="K30" s="20" t="s">
        <v>848</v>
      </c>
      <c r="L30" s="20" t="s">
        <v>849</v>
      </c>
      <c r="N30" s="20" t="s">
        <v>850</v>
      </c>
    </row>
    <row r="31" spans="7:14" x14ac:dyDescent="0.35">
      <c r="H31" s="20" t="s">
        <v>851</v>
      </c>
      <c r="K31" s="20" t="s">
        <v>852</v>
      </c>
      <c r="L31" s="20" t="s">
        <v>853</v>
      </c>
      <c r="N31" s="20" t="s">
        <v>854</v>
      </c>
    </row>
    <row r="32" spans="7:14" x14ac:dyDescent="0.35">
      <c r="H32" s="20" t="s">
        <v>855</v>
      </c>
      <c r="K32" s="20" t="s">
        <v>856</v>
      </c>
      <c r="L32" s="20" t="s">
        <v>857</v>
      </c>
      <c r="N32" s="20" t="s">
        <v>858</v>
      </c>
    </row>
    <row r="33" spans="8:14" x14ac:dyDescent="0.35">
      <c r="H33" s="20" t="s">
        <v>859</v>
      </c>
      <c r="K33" s="20" t="s">
        <v>860</v>
      </c>
      <c r="L33" s="20" t="s">
        <v>861</v>
      </c>
      <c r="N33" s="20" t="s">
        <v>862</v>
      </c>
    </row>
    <row r="34" spans="8:14" x14ac:dyDescent="0.35">
      <c r="H34" s="20" t="s">
        <v>863</v>
      </c>
      <c r="K34" s="20" t="s">
        <v>864</v>
      </c>
      <c r="L34" s="20" t="s">
        <v>865</v>
      </c>
      <c r="N34" s="20" t="s">
        <v>866</v>
      </c>
    </row>
    <row r="35" spans="8:14" x14ac:dyDescent="0.35">
      <c r="H35" s="20" t="s">
        <v>867</v>
      </c>
      <c r="K35" s="20" t="s">
        <v>868</v>
      </c>
      <c r="L35" s="20" t="s">
        <v>869</v>
      </c>
      <c r="N35" s="20" t="s">
        <v>825</v>
      </c>
    </row>
    <row r="36" spans="8:14" x14ac:dyDescent="0.35">
      <c r="H36" s="20" t="s">
        <v>870</v>
      </c>
      <c r="K36" s="20" t="s">
        <v>871</v>
      </c>
      <c r="L36" s="20" t="s">
        <v>872</v>
      </c>
      <c r="N36" s="20" t="s">
        <v>873</v>
      </c>
    </row>
    <row r="37" spans="8:14" x14ac:dyDescent="0.35">
      <c r="H37" s="20" t="s">
        <v>874</v>
      </c>
      <c r="K37" s="20" t="s">
        <v>875</v>
      </c>
      <c r="L37" s="20" t="s">
        <v>876</v>
      </c>
      <c r="N37" s="20" t="s">
        <v>877</v>
      </c>
    </row>
    <row r="38" spans="8:14" x14ac:dyDescent="0.35">
      <c r="H38" s="20" t="s">
        <v>878</v>
      </c>
      <c r="K38" s="20" t="s">
        <v>879</v>
      </c>
      <c r="L38" s="20" t="s">
        <v>880</v>
      </c>
      <c r="N38" s="20" t="s">
        <v>881</v>
      </c>
    </row>
    <row r="39" spans="8:14" x14ac:dyDescent="0.35">
      <c r="H39" s="20" t="s">
        <v>882</v>
      </c>
      <c r="K39" s="20" t="s">
        <v>883</v>
      </c>
      <c r="L39" s="20" t="s">
        <v>884</v>
      </c>
      <c r="N39" s="20" t="s">
        <v>885</v>
      </c>
    </row>
    <row r="40" spans="8:14" x14ac:dyDescent="0.35">
      <c r="H40" s="20" t="s">
        <v>886</v>
      </c>
      <c r="K40" s="20" t="s">
        <v>887</v>
      </c>
      <c r="L40" s="20" t="s">
        <v>888</v>
      </c>
      <c r="N40" s="20" t="s">
        <v>889</v>
      </c>
    </row>
    <row r="41" spans="8:14" x14ac:dyDescent="0.35">
      <c r="H41" s="20" t="s">
        <v>890</v>
      </c>
      <c r="K41" s="20" t="s">
        <v>891</v>
      </c>
      <c r="L41" s="20" t="s">
        <v>892</v>
      </c>
    </row>
    <row r="42" spans="8:14" x14ac:dyDescent="0.35">
      <c r="H42" s="20" t="s">
        <v>893</v>
      </c>
      <c r="K42" s="20" t="s">
        <v>894</v>
      </c>
    </row>
    <row r="43" spans="8:14" x14ac:dyDescent="0.35">
      <c r="H43" s="20" t="s">
        <v>895</v>
      </c>
      <c r="K43" s="20" t="s">
        <v>896</v>
      </c>
    </row>
    <row r="44" spans="8:14" x14ac:dyDescent="0.35">
      <c r="H44" s="20" t="s">
        <v>897</v>
      </c>
      <c r="K44" s="20" t="s">
        <v>898</v>
      </c>
    </row>
    <row r="45" spans="8:14" x14ac:dyDescent="0.35">
      <c r="H45" s="20" t="s">
        <v>899</v>
      </c>
      <c r="K45" s="20" t="s">
        <v>900</v>
      </c>
    </row>
    <row r="46" spans="8:14" x14ac:dyDescent="0.35">
      <c r="H46" s="24" t="s">
        <v>901</v>
      </c>
      <c r="K46" s="20" t="s">
        <v>900</v>
      </c>
    </row>
    <row r="47" spans="8:14" x14ac:dyDescent="0.35">
      <c r="H47" s="20" t="s">
        <v>902</v>
      </c>
      <c r="K47" s="20" t="s">
        <v>903</v>
      </c>
    </row>
    <row r="48" spans="8:14" x14ac:dyDescent="0.35">
      <c r="K48" s="20" t="s">
        <v>904</v>
      </c>
    </row>
    <row r="49" spans="11:11" x14ac:dyDescent="0.35">
      <c r="K49" s="20" t="s">
        <v>905</v>
      </c>
    </row>
    <row r="50" spans="11:11" x14ac:dyDescent="0.35">
      <c r="K50" s="20" t="s">
        <v>906</v>
      </c>
    </row>
    <row r="51" spans="11:11" x14ac:dyDescent="0.35">
      <c r="K51" s="20" t="s">
        <v>907</v>
      </c>
    </row>
    <row r="52" spans="11:11" x14ac:dyDescent="0.35">
      <c r="K52" s="20" t="s">
        <v>908</v>
      </c>
    </row>
    <row r="53" spans="11:11" x14ac:dyDescent="0.35">
      <c r="K53" s="20" t="s">
        <v>909</v>
      </c>
    </row>
    <row r="54" spans="11:11" x14ac:dyDescent="0.35">
      <c r="K54" s="20" t="s">
        <v>910</v>
      </c>
    </row>
    <row r="55" spans="11:11" x14ac:dyDescent="0.35">
      <c r="K55" s="20" t="s">
        <v>911</v>
      </c>
    </row>
    <row r="56" spans="11:11" x14ac:dyDescent="0.35">
      <c r="K56" s="20" t="s">
        <v>912</v>
      </c>
    </row>
    <row r="57" spans="11:11" x14ac:dyDescent="0.35">
      <c r="K57" s="20" t="s">
        <v>913</v>
      </c>
    </row>
    <row r="58" spans="11:11" x14ac:dyDescent="0.35">
      <c r="K58" s="20" t="s">
        <v>914</v>
      </c>
    </row>
    <row r="59" spans="11:11" x14ac:dyDescent="0.35">
      <c r="K59" s="20" t="s">
        <v>915</v>
      </c>
    </row>
    <row r="60" spans="11:11" x14ac:dyDescent="0.35">
      <c r="K60" s="20" t="s">
        <v>916</v>
      </c>
    </row>
    <row r="61" spans="11:11" x14ac:dyDescent="0.35">
      <c r="K61" s="20" t="s">
        <v>917</v>
      </c>
    </row>
    <row r="62" spans="11:11" x14ac:dyDescent="0.35">
      <c r="K62" s="20" t="s">
        <v>918</v>
      </c>
    </row>
    <row r="63" spans="11:11" x14ac:dyDescent="0.35">
      <c r="K63" s="20" t="s">
        <v>919</v>
      </c>
    </row>
    <row r="64" spans="11:11" x14ac:dyDescent="0.35">
      <c r="K64" s="20" t="s">
        <v>920</v>
      </c>
    </row>
    <row r="65" spans="11:11" x14ac:dyDescent="0.35">
      <c r="K65" s="20" t="s">
        <v>921</v>
      </c>
    </row>
    <row r="66" spans="11:11" x14ac:dyDescent="0.35">
      <c r="K66" s="20" t="s">
        <v>922</v>
      </c>
    </row>
    <row r="67" spans="11:11" x14ac:dyDescent="0.35">
      <c r="K67" s="20" t="s">
        <v>923</v>
      </c>
    </row>
    <row r="68" spans="11:11" x14ac:dyDescent="0.35">
      <c r="K68" s="20" t="s">
        <v>924</v>
      </c>
    </row>
    <row r="69" spans="11:11" x14ac:dyDescent="0.35">
      <c r="K69" s="20" t="s">
        <v>925</v>
      </c>
    </row>
    <row r="70" spans="11:11" x14ac:dyDescent="0.35">
      <c r="K70" s="20" t="s">
        <v>926</v>
      </c>
    </row>
    <row r="71" spans="11:11" x14ac:dyDescent="0.35">
      <c r="K71" s="20" t="s">
        <v>927</v>
      </c>
    </row>
    <row r="72" spans="11:11" x14ac:dyDescent="0.35">
      <c r="K72" s="20" t="s">
        <v>928</v>
      </c>
    </row>
    <row r="73" spans="11:11" x14ac:dyDescent="0.35">
      <c r="K73" s="20" t="s">
        <v>929</v>
      </c>
    </row>
    <row r="74" spans="11:11" x14ac:dyDescent="0.35">
      <c r="K74" s="20" t="s">
        <v>930</v>
      </c>
    </row>
    <row r="75" spans="11:11" x14ac:dyDescent="0.35">
      <c r="K75" s="20" t="s">
        <v>931</v>
      </c>
    </row>
    <row r="76" spans="11:11" x14ac:dyDescent="0.35">
      <c r="K76" s="20" t="s">
        <v>932</v>
      </c>
    </row>
    <row r="77" spans="11:11" x14ac:dyDescent="0.35">
      <c r="K77" s="20" t="s">
        <v>933</v>
      </c>
    </row>
    <row r="78" spans="11:11" x14ac:dyDescent="0.35">
      <c r="K78" s="20" t="s">
        <v>934</v>
      </c>
    </row>
    <row r="79" spans="11:11" x14ac:dyDescent="0.35">
      <c r="K79" s="20" t="s">
        <v>935</v>
      </c>
    </row>
    <row r="80" spans="11:11" x14ac:dyDescent="0.35">
      <c r="K80" s="20" t="s">
        <v>936</v>
      </c>
    </row>
    <row r="81" spans="11:11" x14ac:dyDescent="0.35">
      <c r="K81" s="20" t="s">
        <v>936</v>
      </c>
    </row>
    <row r="82" spans="11:11" x14ac:dyDescent="0.35">
      <c r="K82" s="20" t="s">
        <v>937</v>
      </c>
    </row>
    <row r="83" spans="11:11" x14ac:dyDescent="0.35">
      <c r="K83" s="20" t="s">
        <v>938</v>
      </c>
    </row>
    <row r="84" spans="11:11" x14ac:dyDescent="0.35">
      <c r="K84" s="20" t="s">
        <v>939</v>
      </c>
    </row>
    <row r="85" spans="11:11" x14ac:dyDescent="0.35">
      <c r="K85" s="20" t="s">
        <v>940</v>
      </c>
    </row>
    <row r="86" spans="11:11" x14ac:dyDescent="0.35">
      <c r="K86" s="20" t="s">
        <v>941</v>
      </c>
    </row>
    <row r="87" spans="11:11" x14ac:dyDescent="0.35">
      <c r="K87" s="20" t="s">
        <v>942</v>
      </c>
    </row>
    <row r="88" spans="11:11" x14ac:dyDescent="0.35">
      <c r="K88" s="20" t="s">
        <v>943</v>
      </c>
    </row>
    <row r="89" spans="11:11" x14ac:dyDescent="0.35">
      <c r="K89" s="20" t="s">
        <v>944</v>
      </c>
    </row>
    <row r="90" spans="11:11" x14ac:dyDescent="0.35">
      <c r="K90" s="20" t="s">
        <v>945</v>
      </c>
    </row>
    <row r="91" spans="11:11" x14ac:dyDescent="0.35">
      <c r="K91" s="20" t="s">
        <v>946</v>
      </c>
    </row>
    <row r="92" spans="11:11" x14ac:dyDescent="0.35">
      <c r="K92" s="20" t="s">
        <v>947</v>
      </c>
    </row>
    <row r="93" spans="11:11" x14ac:dyDescent="0.35">
      <c r="K93" s="20" t="s">
        <v>948</v>
      </c>
    </row>
    <row r="94" spans="11:11" x14ac:dyDescent="0.35">
      <c r="K94" s="20" t="s">
        <v>949</v>
      </c>
    </row>
    <row r="95" spans="11:11" x14ac:dyDescent="0.35">
      <c r="K95" s="20" t="s">
        <v>950</v>
      </c>
    </row>
    <row r="96" spans="11:11" x14ac:dyDescent="0.35">
      <c r="K96" s="20" t="s">
        <v>951</v>
      </c>
    </row>
    <row r="97" spans="11:11" x14ac:dyDescent="0.35">
      <c r="K97" s="20" t="s">
        <v>952</v>
      </c>
    </row>
    <row r="98" spans="11:11" x14ac:dyDescent="0.35">
      <c r="K98" s="20" t="s">
        <v>953</v>
      </c>
    </row>
    <row r="99" spans="11:11" x14ac:dyDescent="0.35">
      <c r="K99" s="20" t="s">
        <v>954</v>
      </c>
    </row>
    <row r="100" spans="11:11" x14ac:dyDescent="0.35">
      <c r="K100" s="20" t="s">
        <v>955</v>
      </c>
    </row>
    <row r="101" spans="11:11" x14ac:dyDescent="0.35">
      <c r="K101" s="20" t="s">
        <v>956</v>
      </c>
    </row>
    <row r="102" spans="11:11" x14ac:dyDescent="0.35">
      <c r="K102" s="20" t="s">
        <v>957</v>
      </c>
    </row>
    <row r="103" spans="11:11" x14ac:dyDescent="0.35">
      <c r="K103" s="20" t="s">
        <v>958</v>
      </c>
    </row>
    <row r="104" spans="11:11" x14ac:dyDescent="0.35">
      <c r="K104" s="20" t="s">
        <v>959</v>
      </c>
    </row>
    <row r="105" spans="11:11" x14ac:dyDescent="0.35">
      <c r="K105" s="20" t="s">
        <v>960</v>
      </c>
    </row>
    <row r="106" spans="11:11" x14ac:dyDescent="0.35">
      <c r="K106" s="20" t="s">
        <v>961</v>
      </c>
    </row>
    <row r="107" spans="11:11" x14ac:dyDescent="0.35">
      <c r="K107" s="20" t="s">
        <v>962</v>
      </c>
    </row>
    <row r="108" spans="11:11" x14ac:dyDescent="0.35">
      <c r="K108" s="20" t="s">
        <v>963</v>
      </c>
    </row>
    <row r="109" spans="11:11" x14ac:dyDescent="0.35">
      <c r="K109" s="20" t="s">
        <v>964</v>
      </c>
    </row>
    <row r="110" spans="11:11" x14ac:dyDescent="0.35">
      <c r="K110" s="20" t="s">
        <v>965</v>
      </c>
    </row>
    <row r="111" spans="11:11" x14ac:dyDescent="0.35">
      <c r="K111" s="20" t="s">
        <v>966</v>
      </c>
    </row>
    <row r="112" spans="11:11" x14ac:dyDescent="0.35">
      <c r="K112" s="20" t="s">
        <v>967</v>
      </c>
    </row>
    <row r="113" spans="11:11" x14ac:dyDescent="0.35">
      <c r="K113" s="20" t="s">
        <v>968</v>
      </c>
    </row>
    <row r="114" spans="11:11" x14ac:dyDescent="0.35">
      <c r="K114" s="20" t="s">
        <v>969</v>
      </c>
    </row>
    <row r="115" spans="11:11" x14ac:dyDescent="0.35">
      <c r="K115" s="20" t="s">
        <v>970</v>
      </c>
    </row>
    <row r="116" spans="11:11" x14ac:dyDescent="0.35">
      <c r="K116" s="20" t="s">
        <v>971</v>
      </c>
    </row>
    <row r="117" spans="11:11" x14ac:dyDescent="0.35">
      <c r="K117" s="20" t="s">
        <v>972</v>
      </c>
    </row>
    <row r="118" spans="11:11" x14ac:dyDescent="0.35">
      <c r="K118" s="20" t="s">
        <v>973</v>
      </c>
    </row>
    <row r="119" spans="11:11" x14ac:dyDescent="0.35">
      <c r="K119" s="20" t="s">
        <v>974</v>
      </c>
    </row>
    <row r="120" spans="11:11" x14ac:dyDescent="0.35">
      <c r="K120" s="20" t="s">
        <v>975</v>
      </c>
    </row>
    <row r="121" spans="11:11" x14ac:dyDescent="0.35">
      <c r="K121" s="20" t="s">
        <v>976</v>
      </c>
    </row>
    <row r="122" spans="11:11" x14ac:dyDescent="0.35">
      <c r="K122" s="20" t="s">
        <v>977</v>
      </c>
    </row>
    <row r="123" spans="11:11" x14ac:dyDescent="0.35">
      <c r="K123" s="20" t="s">
        <v>978</v>
      </c>
    </row>
    <row r="124" spans="11:11" x14ac:dyDescent="0.35">
      <c r="K124" s="20" t="s">
        <v>979</v>
      </c>
    </row>
    <row r="125" spans="11:11" x14ac:dyDescent="0.35">
      <c r="K125" s="20" t="s">
        <v>980</v>
      </c>
    </row>
  </sheetData>
  <sheetProtection algorithmName="SHA-512" hashValue="/UrwI0P13rBO2S9l6RW8urcbB2Qfi9NcHx3d5ip+18qN7i1x7cJ4ZN11nLaEIE7x3Xx0Se4SJVKO3fdmhnFNzg==" saltValue="xctRZ6AhI1OnlsTELBoY8A==" spinCount="100000" sheet="1" objects="1" scenarios="1"/>
  <phoneticPr fontId="11" type="noConversion"/>
  <pageMargins left="0.7" right="0.7" top="0.75" bottom="0.75" header="0.3" footer="0.3"/>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1AF58-B62E-490A-A7A2-D3591D2E9C22}">
  <sheetPr codeName="Hoja09">
    <tabColor theme="1" tint="0.499984740745262"/>
  </sheetPr>
  <dimension ref="A1:P44"/>
  <sheetViews>
    <sheetView workbookViewId="0">
      <selection activeCell="N41" sqref="N41"/>
    </sheetView>
  </sheetViews>
  <sheetFormatPr baseColWidth="10" defaultColWidth="11.453125" defaultRowHeight="14.5" x14ac:dyDescent="0.35"/>
  <cols>
    <col min="1" max="16384" width="11.453125" style="49"/>
  </cols>
  <sheetData>
    <row r="1" spans="1:16" s="48" customFormat="1" ht="103.5" customHeight="1" thickBot="1" x14ac:dyDescent="0.4">
      <c r="A1" s="233" t="s">
        <v>981</v>
      </c>
      <c r="B1" s="234"/>
      <c r="C1" s="234"/>
      <c r="D1" s="234"/>
      <c r="E1" s="234"/>
      <c r="F1" s="234"/>
      <c r="G1" s="234"/>
      <c r="H1" s="235"/>
      <c r="I1" s="236" t="s">
        <v>982</v>
      </c>
      <c r="J1" s="237"/>
      <c r="K1" s="237"/>
      <c r="L1" s="237"/>
      <c r="M1" s="237"/>
      <c r="N1" s="237"/>
      <c r="O1" s="237"/>
      <c r="P1" s="238"/>
    </row>
    <row r="2" spans="1:16" x14ac:dyDescent="0.35">
      <c r="A2" s="50" t="str">
        <f>IFERROR(VLOOKUP('INSTALACION NUEVA'!$A44,tabla_tipoveh[],3,FALSE),"sin valor seleccionado")</f>
        <v>sin valor seleccionado</v>
      </c>
      <c r="B2" s="51"/>
      <c r="C2" s="52"/>
      <c r="D2" s="52"/>
      <c r="E2" s="52"/>
      <c r="F2" s="52"/>
      <c r="G2" s="52"/>
      <c r="H2" s="54"/>
      <c r="I2" s="50" t="str">
        <f>IFERROR(VLOOKUP('INSTALACION NUEVA'!$A44,tabla_tipoveh[],2,FALSE),"sin valor seleccionado")</f>
        <v>sin valor seleccionado</v>
      </c>
      <c r="J2" s="51"/>
      <c r="K2" s="52"/>
      <c r="L2" s="52"/>
      <c r="M2" s="52"/>
      <c r="N2" s="52"/>
      <c r="O2" s="52"/>
      <c r="P2" s="54"/>
    </row>
    <row r="3" spans="1:16" x14ac:dyDescent="0.35">
      <c r="A3" s="55" t="str">
        <f>IFERROR(VLOOKUP('INSTALACION NUEVA'!$A45,tabla_tipoveh[],3,FALSE),"sin valor seleccionado")</f>
        <v>sin valor seleccionado</v>
      </c>
      <c r="B3" s="56"/>
      <c r="C3" s="57"/>
      <c r="D3" s="57"/>
      <c r="E3" s="57"/>
      <c r="F3" s="57"/>
      <c r="G3" s="57"/>
      <c r="H3" s="59"/>
      <c r="I3" s="55" t="str">
        <f>IFERROR(VLOOKUP('INSTALACION NUEVA'!$A45,tabla_tipoveh[],2,FALSE),"sin valor seleccionado")</f>
        <v>sin valor seleccionado</v>
      </c>
      <c r="J3" s="56"/>
      <c r="K3" s="57"/>
      <c r="L3" s="57"/>
      <c r="M3" s="57"/>
      <c r="N3" s="57"/>
      <c r="O3" s="57"/>
      <c r="P3" s="59"/>
    </row>
    <row r="4" spans="1:16" x14ac:dyDescent="0.35">
      <c r="A4" s="55" t="str">
        <f>IFERROR(VLOOKUP('INSTALACION NUEVA'!$A46,tabla_tipoveh[],3,FALSE),"sin valor seleccionado")</f>
        <v>sin valor seleccionado</v>
      </c>
      <c r="B4" s="56"/>
      <c r="C4" s="57"/>
      <c r="D4" s="57"/>
      <c r="E4" s="57"/>
      <c r="F4" s="57"/>
      <c r="G4" s="57"/>
      <c r="H4" s="59"/>
      <c r="I4" s="55" t="str">
        <f>IFERROR(VLOOKUP('INSTALACION NUEVA'!$A46,tabla_tipoveh[],2,FALSE),"sin valor seleccionado")</f>
        <v>sin valor seleccionado</v>
      </c>
      <c r="J4" s="56"/>
      <c r="K4" s="57"/>
      <c r="L4" s="57"/>
      <c r="M4" s="57"/>
      <c r="N4" s="57"/>
      <c r="O4" s="57"/>
      <c r="P4" s="59"/>
    </row>
    <row r="5" spans="1:16" x14ac:dyDescent="0.35">
      <c r="A5" s="55" t="str">
        <f>IFERROR(VLOOKUP('INSTALACION NUEVA'!$A47,tabla_tipoveh[],3,FALSE),"sin valor seleccionado")</f>
        <v>sin valor seleccionado</v>
      </c>
      <c r="B5" s="56"/>
      <c r="C5" s="57"/>
      <c r="D5" s="57"/>
      <c r="E5" s="57"/>
      <c r="F5" s="57"/>
      <c r="G5" s="57"/>
      <c r="H5" s="59"/>
      <c r="I5" s="55" t="str">
        <f>IFERROR(VLOOKUP('INSTALACION NUEVA'!$A47,tabla_tipoveh[],2,FALSE),"sin valor seleccionado")</f>
        <v>sin valor seleccionado</v>
      </c>
      <c r="J5" s="56"/>
      <c r="K5" s="57"/>
      <c r="L5" s="57"/>
      <c r="M5" s="57"/>
      <c r="N5" s="57"/>
      <c r="O5" s="57"/>
      <c r="P5" s="59"/>
    </row>
    <row r="6" spans="1:16" x14ac:dyDescent="0.35">
      <c r="A6" s="55" t="str">
        <f>IFERROR(VLOOKUP('INSTALACION NUEVA'!$A48,tabla_tipoveh[],3,FALSE),"sin valor seleccionado")</f>
        <v>sin valor seleccionado</v>
      </c>
      <c r="B6" s="56"/>
      <c r="C6" s="57"/>
      <c r="D6" s="57"/>
      <c r="E6" s="57"/>
      <c r="F6" s="57"/>
      <c r="G6" s="57"/>
      <c r="H6" s="59"/>
      <c r="I6" s="55" t="str">
        <f>IFERROR(VLOOKUP('INSTALACION NUEVA'!$A48,tabla_tipoveh[],2,FALSE),"sin valor seleccionado")</f>
        <v>sin valor seleccionado</v>
      </c>
      <c r="J6" s="56"/>
      <c r="K6" s="57"/>
      <c r="L6" s="57"/>
      <c r="M6" s="57"/>
      <c r="N6" s="57"/>
      <c r="O6" s="57"/>
      <c r="P6" s="59"/>
    </row>
    <row r="7" spans="1:16" x14ac:dyDescent="0.35">
      <c r="A7" s="55" t="str">
        <f>IFERROR(VLOOKUP('INSTALACION NUEVA'!$A49,tabla_tipoveh[],3,FALSE),"sin valor seleccionado")</f>
        <v>sin valor seleccionado</v>
      </c>
      <c r="B7" s="56"/>
      <c r="C7" s="57"/>
      <c r="D7" s="57"/>
      <c r="E7" s="57"/>
      <c r="F7" s="57"/>
      <c r="G7" s="57"/>
      <c r="H7" s="59"/>
      <c r="I7" s="55" t="str">
        <f>IFERROR(VLOOKUP('INSTALACION NUEVA'!$A49,tabla_tipoveh[],2,FALSE),"sin valor seleccionado")</f>
        <v>sin valor seleccionado</v>
      </c>
      <c r="J7" s="56"/>
      <c r="K7" s="57"/>
      <c r="L7" s="57"/>
      <c r="M7" s="57"/>
      <c r="N7" s="57"/>
      <c r="O7" s="57"/>
      <c r="P7" s="59"/>
    </row>
    <row r="8" spans="1:16" x14ac:dyDescent="0.35">
      <c r="A8" s="55" t="str">
        <f>IFERROR(VLOOKUP('INSTALACION NUEVA'!$A50,tabla_tipoveh[],3,FALSE),"sin valor seleccionado")</f>
        <v>sin valor seleccionado</v>
      </c>
      <c r="B8" s="56"/>
      <c r="C8" s="57"/>
      <c r="D8" s="57"/>
      <c r="E8" s="57"/>
      <c r="F8" s="57"/>
      <c r="G8" s="57"/>
      <c r="H8" s="59"/>
      <c r="I8" s="55" t="str">
        <f>IFERROR(VLOOKUP('INSTALACION NUEVA'!$A50,tabla_tipoveh[],2,FALSE),"sin valor seleccionado")</f>
        <v>sin valor seleccionado</v>
      </c>
      <c r="J8" s="56"/>
      <c r="K8" s="57"/>
      <c r="L8" s="57"/>
      <c r="M8" s="57"/>
      <c r="N8" s="57"/>
      <c r="O8" s="57"/>
      <c r="P8" s="59"/>
    </row>
    <row r="9" spans="1:16" x14ac:dyDescent="0.35">
      <c r="A9" s="55" t="str">
        <f>IFERROR(VLOOKUP('INSTALACION NUEVA'!$A51,tabla_tipoveh[],3,FALSE),"sin valor seleccionado")</f>
        <v>sin valor seleccionado</v>
      </c>
      <c r="B9" s="56"/>
      <c r="C9" s="57"/>
      <c r="D9" s="57"/>
      <c r="E9" s="57"/>
      <c r="F9" s="57"/>
      <c r="G9" s="57"/>
      <c r="H9" s="59"/>
      <c r="I9" s="55" t="str">
        <f>IFERROR(VLOOKUP('INSTALACION NUEVA'!$A51,tabla_tipoveh[],2,FALSE),"sin valor seleccionado")</f>
        <v>sin valor seleccionado</v>
      </c>
      <c r="J9" s="56"/>
      <c r="K9" s="57"/>
      <c r="L9" s="57"/>
      <c r="M9" s="57"/>
      <c r="N9" s="57"/>
      <c r="O9" s="57"/>
      <c r="P9" s="59"/>
    </row>
    <row r="10" spans="1:16" x14ac:dyDescent="0.35">
      <c r="A10" s="55" t="str">
        <f>IFERROR(VLOOKUP('INSTALACION NUEVA'!$A52,tabla_tipoveh[],3,FALSE),"sin valor seleccionado")</f>
        <v>sin valor seleccionado</v>
      </c>
      <c r="B10" s="56"/>
      <c r="C10" s="57"/>
      <c r="D10" s="57"/>
      <c r="E10" s="57"/>
      <c r="F10" s="57"/>
      <c r="G10" s="57"/>
      <c r="H10" s="59"/>
      <c r="I10" s="55" t="str">
        <f>IFERROR(VLOOKUP('INSTALACION NUEVA'!$A52,tabla_tipoveh[],2,FALSE),"sin valor seleccionado")</f>
        <v>sin valor seleccionado</v>
      </c>
      <c r="J10" s="56"/>
      <c r="K10" s="57"/>
      <c r="L10" s="57"/>
      <c r="M10" s="57"/>
      <c r="N10" s="57"/>
      <c r="O10" s="57"/>
      <c r="P10" s="59"/>
    </row>
    <row r="11" spans="1:16" x14ac:dyDescent="0.35">
      <c r="A11" s="55" t="str">
        <f>IFERROR(VLOOKUP('INSTALACION NUEVA'!$A53,tabla_tipoveh[],3,FALSE),"sin valor seleccionado")</f>
        <v>sin valor seleccionado</v>
      </c>
      <c r="B11" s="56"/>
      <c r="C11" s="57"/>
      <c r="D11" s="57"/>
      <c r="E11" s="57"/>
      <c r="F11" s="57"/>
      <c r="G11" s="57"/>
      <c r="H11" s="59"/>
      <c r="I11" s="55" t="str">
        <f>IFERROR(VLOOKUP('INSTALACION NUEVA'!$A53,tabla_tipoveh[],2,FALSE),"sin valor seleccionado")</f>
        <v>sin valor seleccionado</v>
      </c>
      <c r="J11" s="56"/>
      <c r="K11" s="57"/>
      <c r="L11" s="57"/>
      <c r="M11" s="57"/>
      <c r="N11" s="57"/>
      <c r="O11" s="57"/>
      <c r="P11" s="59"/>
    </row>
    <row r="12" spans="1:16" x14ac:dyDescent="0.35">
      <c r="A12" s="55" t="str">
        <f>IFERROR(VLOOKUP('INSTALACION NUEVA'!$A54,tabla_tipoveh[],3,FALSE),"sin valor seleccionado")</f>
        <v>sin valor seleccionado</v>
      </c>
      <c r="B12" s="56"/>
      <c r="C12" s="57"/>
      <c r="D12" s="57"/>
      <c r="E12" s="57"/>
      <c r="F12" s="57"/>
      <c r="G12" s="57"/>
      <c r="H12" s="59"/>
      <c r="I12" s="55" t="str">
        <f>IFERROR(VLOOKUP('INSTALACION NUEVA'!$A54,tabla_tipoveh[],2,FALSE),"sin valor seleccionado")</f>
        <v>sin valor seleccionado</v>
      </c>
      <c r="J12" s="56"/>
      <c r="K12" s="57"/>
      <c r="L12" s="57"/>
      <c r="M12" s="57"/>
      <c r="N12" s="57"/>
      <c r="O12" s="57"/>
      <c r="P12" s="59"/>
    </row>
    <row r="13" spans="1:16" x14ac:dyDescent="0.35">
      <c r="A13" s="55" t="str">
        <f>IFERROR(VLOOKUP('INSTALACION NUEVA'!$A55,tabla_tipoveh[],3,FALSE),"sin valor seleccionado")</f>
        <v>sin valor seleccionado</v>
      </c>
      <c r="B13" s="56"/>
      <c r="C13" s="57"/>
      <c r="D13" s="57"/>
      <c r="E13" s="57"/>
      <c r="F13" s="57"/>
      <c r="G13" s="57"/>
      <c r="H13" s="59"/>
      <c r="I13" s="55" t="str">
        <f>IFERROR(VLOOKUP('INSTALACION NUEVA'!$A55,tabla_tipoveh[],2,FALSE),"sin valor seleccionado")</f>
        <v>sin valor seleccionado</v>
      </c>
      <c r="J13" s="56"/>
      <c r="K13" s="57"/>
      <c r="L13" s="57"/>
      <c r="M13" s="57"/>
      <c r="N13" s="57"/>
      <c r="O13" s="57"/>
      <c r="P13" s="59"/>
    </row>
    <row r="14" spans="1:16" x14ac:dyDescent="0.35">
      <c r="A14" s="55" t="str">
        <f>IFERROR(VLOOKUP('INSTALACION NUEVA'!$A56,tabla_tipoveh[],3,FALSE),"sin valor seleccionado")</f>
        <v>sin valor seleccionado</v>
      </c>
      <c r="B14" s="56"/>
      <c r="C14" s="57"/>
      <c r="D14" s="57"/>
      <c r="E14" s="57"/>
      <c r="F14" s="57"/>
      <c r="G14" s="57"/>
      <c r="H14" s="59"/>
      <c r="I14" s="55" t="str">
        <f>IFERROR(VLOOKUP('INSTALACION NUEVA'!$A56,tabla_tipoveh[],2,FALSE),"sin valor seleccionado")</f>
        <v>sin valor seleccionado</v>
      </c>
      <c r="J14" s="56"/>
      <c r="K14" s="57"/>
      <c r="L14" s="57"/>
      <c r="M14" s="57"/>
      <c r="N14" s="57"/>
      <c r="O14" s="57"/>
      <c r="P14" s="59"/>
    </row>
    <row r="15" spans="1:16" x14ac:dyDescent="0.35">
      <c r="A15" s="55" t="str">
        <f>IFERROR(VLOOKUP('INSTALACION NUEVA'!$A57,tabla_tipoveh[],3,FALSE),"sin valor seleccionado")</f>
        <v>sin valor seleccionado</v>
      </c>
      <c r="B15" s="56"/>
      <c r="C15" s="57"/>
      <c r="D15" s="57"/>
      <c r="E15" s="57"/>
      <c r="F15" s="57"/>
      <c r="G15" s="57"/>
      <c r="H15" s="59"/>
      <c r="I15" s="55" t="str">
        <f>IFERROR(VLOOKUP('INSTALACION NUEVA'!$A57,tabla_tipoveh[],2,FALSE),"sin valor seleccionado")</f>
        <v>sin valor seleccionado</v>
      </c>
      <c r="J15" s="56"/>
      <c r="K15" s="57"/>
      <c r="L15" s="57"/>
      <c r="M15" s="57"/>
      <c r="N15" s="57"/>
      <c r="O15" s="57"/>
      <c r="P15" s="59"/>
    </row>
    <row r="16" spans="1:16" x14ac:dyDescent="0.35">
      <c r="A16" s="55" t="str">
        <f>IFERROR(VLOOKUP('INSTALACION NUEVA'!$A58,tabla_tipoveh[],3,FALSE),"sin valor seleccionado")</f>
        <v>sin valor seleccionado</v>
      </c>
      <c r="B16" s="56"/>
      <c r="C16" s="57"/>
      <c r="D16" s="57"/>
      <c r="E16" s="57"/>
      <c r="F16" s="57"/>
      <c r="G16" s="57"/>
      <c r="H16" s="59"/>
      <c r="I16" s="55" t="str">
        <f>IFERROR(VLOOKUP('INSTALACION NUEVA'!$A58,tabla_tipoveh[],2,FALSE),"sin valor seleccionado")</f>
        <v>sin valor seleccionado</v>
      </c>
      <c r="J16" s="56"/>
      <c r="K16" s="57"/>
      <c r="L16" s="57"/>
      <c r="M16" s="57"/>
      <c r="N16" s="57"/>
      <c r="O16" s="57"/>
      <c r="P16" s="59"/>
    </row>
    <row r="17" spans="1:16" x14ac:dyDescent="0.35">
      <c r="A17" s="55" t="str">
        <f>IFERROR(VLOOKUP('INSTALACION NUEVA'!$A59,tabla_tipoveh[],3,FALSE),"sin valor seleccionado")</f>
        <v>sin valor seleccionado</v>
      </c>
      <c r="B17" s="56"/>
      <c r="C17" s="57"/>
      <c r="D17" s="57"/>
      <c r="E17" s="57"/>
      <c r="F17" s="57"/>
      <c r="G17" s="57"/>
      <c r="H17" s="59"/>
      <c r="I17" s="55" t="str">
        <f>IFERROR(VLOOKUP('INSTALACION NUEVA'!$A59,tabla_tipoveh[],2,FALSE),"sin valor seleccionado")</f>
        <v>sin valor seleccionado</v>
      </c>
      <c r="J17" s="56"/>
      <c r="K17" s="57"/>
      <c r="L17" s="57"/>
      <c r="M17" s="57"/>
      <c r="N17" s="57"/>
      <c r="O17" s="57"/>
      <c r="P17" s="59"/>
    </row>
    <row r="18" spans="1:16" x14ac:dyDescent="0.35">
      <c r="A18" s="55" t="str">
        <f>IFERROR(VLOOKUP('INSTALACION NUEVA'!$A60,tabla_tipoveh[],3,FALSE),"sin valor seleccionado")</f>
        <v>sin valor seleccionado</v>
      </c>
      <c r="B18" s="56"/>
      <c r="C18" s="57"/>
      <c r="D18" s="57"/>
      <c r="E18" s="57"/>
      <c r="F18" s="57"/>
      <c r="G18" s="57"/>
      <c r="H18" s="59"/>
      <c r="I18" s="55" t="str">
        <f>IFERROR(VLOOKUP('INSTALACION NUEVA'!$A60,tabla_tipoveh[],2,FALSE),"sin valor seleccionado")</f>
        <v>sin valor seleccionado</v>
      </c>
      <c r="J18" s="56"/>
      <c r="K18" s="57"/>
      <c r="L18" s="57"/>
      <c r="M18" s="57"/>
      <c r="N18" s="57"/>
      <c r="O18" s="57"/>
      <c r="P18" s="59"/>
    </row>
    <row r="19" spans="1:16" x14ac:dyDescent="0.35">
      <c r="A19" s="55" t="str">
        <f>IFERROR(VLOOKUP('INSTALACION NUEVA'!$A61,tabla_tipoveh[],3,FALSE),"sin valor seleccionado")</f>
        <v>sin valor seleccionado</v>
      </c>
      <c r="B19" s="56"/>
      <c r="C19" s="57"/>
      <c r="D19" s="57"/>
      <c r="E19" s="57"/>
      <c r="F19" s="57"/>
      <c r="G19" s="57"/>
      <c r="H19" s="59"/>
      <c r="I19" s="55" t="str">
        <f>IFERROR(VLOOKUP('INSTALACION NUEVA'!$A61,tabla_tipoveh[],2,FALSE),"sin valor seleccionado")</f>
        <v>sin valor seleccionado</v>
      </c>
      <c r="J19" s="56"/>
      <c r="K19" s="57"/>
      <c r="L19" s="57"/>
      <c r="M19" s="57"/>
      <c r="N19" s="57"/>
      <c r="O19" s="57"/>
      <c r="P19" s="59"/>
    </row>
    <row r="20" spans="1:16" x14ac:dyDescent="0.35">
      <c r="A20" s="55" t="str">
        <f>IFERROR(VLOOKUP('INSTALACION NUEVA'!$A62,tabla_tipoveh[],3,FALSE),"sin valor seleccionado")</f>
        <v>sin valor seleccionado</v>
      </c>
      <c r="B20" s="56"/>
      <c r="C20" s="57"/>
      <c r="D20" s="57"/>
      <c r="E20" s="57"/>
      <c r="F20" s="57"/>
      <c r="G20" s="57"/>
      <c r="H20" s="59"/>
      <c r="I20" s="55" t="str">
        <f>IFERROR(VLOOKUP('INSTALACION NUEVA'!$A62,tabla_tipoveh[],2,FALSE),"sin valor seleccionado")</f>
        <v>sin valor seleccionado</v>
      </c>
      <c r="J20" s="56"/>
      <c r="K20" s="57"/>
      <c r="L20" s="57"/>
      <c r="M20" s="57"/>
      <c r="N20" s="57"/>
      <c r="O20" s="57"/>
      <c r="P20" s="59"/>
    </row>
    <row r="21" spans="1:16" x14ac:dyDescent="0.35">
      <c r="A21" s="55" t="str">
        <f>IFERROR(VLOOKUP('INSTALACION NUEVA'!$A63,tabla_tipoveh[],3,FALSE),"sin valor seleccionado")</f>
        <v>sin valor seleccionado</v>
      </c>
      <c r="B21" s="56"/>
      <c r="C21" s="57"/>
      <c r="D21" s="57"/>
      <c r="E21" s="57"/>
      <c r="F21" s="57"/>
      <c r="G21" s="57"/>
      <c r="H21" s="59"/>
      <c r="I21" s="55" t="str">
        <f>IFERROR(VLOOKUP('INSTALACION NUEVA'!$A63,tabla_tipoveh[],2,FALSE),"sin valor seleccionado")</f>
        <v>sin valor seleccionado</v>
      </c>
      <c r="J21" s="56"/>
      <c r="K21" s="57"/>
      <c r="L21" s="57"/>
      <c r="M21" s="57"/>
      <c r="N21" s="57"/>
      <c r="O21" s="57"/>
      <c r="P21" s="59"/>
    </row>
    <row r="22" spans="1:16" x14ac:dyDescent="0.35">
      <c r="A22" s="55" t="str">
        <f>IFERROR(VLOOKUP('INSTALACION NUEVA'!$A64,tabla_tipoveh[],3,FALSE),"sin valor seleccionado")</f>
        <v>sin valor seleccionado</v>
      </c>
      <c r="B22" s="56"/>
      <c r="C22" s="57"/>
      <c r="D22" s="57"/>
      <c r="E22" s="57"/>
      <c r="F22" s="57"/>
      <c r="G22" s="57"/>
      <c r="H22" s="59"/>
      <c r="I22" s="55" t="str">
        <f>IFERROR(VLOOKUP('INSTALACION NUEVA'!$A64,tabla_tipoveh[],2,FALSE),"sin valor seleccionado")</f>
        <v>sin valor seleccionado</v>
      </c>
      <c r="J22" s="56"/>
      <c r="K22" s="57"/>
      <c r="L22" s="57"/>
      <c r="M22" s="57"/>
      <c r="N22" s="57"/>
      <c r="O22" s="57"/>
      <c r="P22" s="59"/>
    </row>
    <row r="23" spans="1:16" x14ac:dyDescent="0.35">
      <c r="A23" s="55" t="str">
        <f>IFERROR(VLOOKUP('INSTALACION NUEVA'!$A65,tabla_tipoveh[],3,FALSE),"sin valor seleccionado")</f>
        <v>sin valor seleccionado</v>
      </c>
      <c r="B23" s="56"/>
      <c r="C23" s="57"/>
      <c r="D23" s="57"/>
      <c r="E23" s="57"/>
      <c r="F23" s="57"/>
      <c r="G23" s="57"/>
      <c r="H23" s="59"/>
      <c r="I23" s="55" t="str">
        <f>IFERROR(VLOOKUP('INSTALACION NUEVA'!$A65,tabla_tipoveh[],2,FALSE),"sin valor seleccionado")</f>
        <v>sin valor seleccionado</v>
      </c>
      <c r="J23" s="56"/>
      <c r="K23" s="57"/>
      <c r="L23" s="57"/>
      <c r="M23" s="57"/>
      <c r="N23" s="57"/>
      <c r="O23" s="57"/>
      <c r="P23" s="59"/>
    </row>
    <row r="24" spans="1:16" x14ac:dyDescent="0.35">
      <c r="A24" s="55" t="str">
        <f>IFERROR(VLOOKUP('INSTALACION NUEVA'!$A66,tabla_tipoveh[],3,FALSE),"sin valor seleccionado")</f>
        <v>sin valor seleccionado</v>
      </c>
      <c r="B24" s="56"/>
      <c r="C24" s="57"/>
      <c r="D24" s="57"/>
      <c r="E24" s="57"/>
      <c r="F24" s="57"/>
      <c r="G24" s="57"/>
      <c r="H24" s="59"/>
      <c r="I24" s="55" t="str">
        <f>IFERROR(VLOOKUP('INSTALACION NUEVA'!$A66,tabla_tipoveh[],2,FALSE),"sin valor seleccionado")</f>
        <v>sin valor seleccionado</v>
      </c>
      <c r="J24" s="56"/>
      <c r="K24" s="57"/>
      <c r="L24" s="57"/>
      <c r="M24" s="57"/>
      <c r="N24" s="57"/>
      <c r="O24" s="57"/>
      <c r="P24" s="59"/>
    </row>
    <row r="25" spans="1:16" x14ac:dyDescent="0.35">
      <c r="A25" s="55" t="str">
        <f>IFERROR(VLOOKUP('INSTALACION NUEVA'!$A67,tabla_tipoveh[],3,FALSE),"sin valor seleccionado")</f>
        <v>sin valor seleccionado</v>
      </c>
      <c r="B25" s="56"/>
      <c r="C25" s="57"/>
      <c r="D25" s="57"/>
      <c r="E25" s="57"/>
      <c r="F25" s="57"/>
      <c r="G25" s="57"/>
      <c r="H25" s="59"/>
      <c r="I25" s="55" t="str">
        <f>IFERROR(VLOOKUP('INSTALACION NUEVA'!$A67,tabla_tipoveh[],2,FALSE),"sin valor seleccionado")</f>
        <v>sin valor seleccionado</v>
      </c>
      <c r="J25" s="56"/>
      <c r="K25" s="57"/>
      <c r="L25" s="57"/>
      <c r="M25" s="57"/>
      <c r="N25" s="57"/>
      <c r="O25" s="57"/>
      <c r="P25" s="59"/>
    </row>
    <row r="26" spans="1:16" x14ac:dyDescent="0.35">
      <c r="A26" s="55" t="str">
        <f>IFERROR(VLOOKUP('INSTALACION NUEVA'!$A68,tabla_tipoveh[],3,FALSE),"sin valor seleccionado")</f>
        <v>sin valor seleccionado</v>
      </c>
      <c r="B26" s="56"/>
      <c r="C26" s="57"/>
      <c r="D26" s="57"/>
      <c r="E26" s="57"/>
      <c r="F26" s="57"/>
      <c r="G26" s="57"/>
      <c r="H26" s="59"/>
      <c r="I26" s="55" t="str">
        <f>IFERROR(VLOOKUP('INSTALACION NUEVA'!$A68,tabla_tipoveh[],2,FALSE),"sin valor seleccionado")</f>
        <v>sin valor seleccionado</v>
      </c>
      <c r="J26" s="56"/>
      <c r="K26" s="57"/>
      <c r="L26" s="57"/>
      <c r="M26" s="57"/>
      <c r="N26" s="57"/>
      <c r="O26" s="57"/>
      <c r="P26" s="59"/>
    </row>
    <row r="27" spans="1:16" x14ac:dyDescent="0.35">
      <c r="A27" s="55" t="str">
        <f>IFERROR(VLOOKUP('INSTALACION NUEVA'!$A69,tabla_tipoveh[],3,FALSE),"sin valor seleccionado")</f>
        <v>sin valor seleccionado</v>
      </c>
      <c r="B27" s="56"/>
      <c r="C27" s="57"/>
      <c r="D27" s="57"/>
      <c r="E27" s="57"/>
      <c r="F27" s="57"/>
      <c r="G27" s="57"/>
      <c r="H27" s="59"/>
      <c r="I27" s="55" t="str">
        <f>IFERROR(VLOOKUP('INSTALACION NUEVA'!$A69,tabla_tipoveh[],2,FALSE),"sin valor seleccionado")</f>
        <v>sin valor seleccionado</v>
      </c>
      <c r="J27" s="56"/>
      <c r="K27" s="57"/>
      <c r="L27" s="57"/>
      <c r="M27" s="57"/>
      <c r="N27" s="57"/>
      <c r="O27" s="57"/>
      <c r="P27" s="59"/>
    </row>
    <row r="28" spans="1:16" x14ac:dyDescent="0.35">
      <c r="A28" s="55" t="str">
        <f>IFERROR(VLOOKUP('INSTALACION NUEVA'!$A70,tabla_tipoveh[],3,FALSE),"sin valor seleccionado")</f>
        <v>sin valor seleccionado</v>
      </c>
      <c r="B28" s="56"/>
      <c r="C28" s="57"/>
      <c r="D28" s="57"/>
      <c r="E28" s="57"/>
      <c r="F28" s="57"/>
      <c r="G28" s="57"/>
      <c r="H28" s="59"/>
      <c r="I28" s="55" t="str">
        <f>IFERROR(VLOOKUP('INSTALACION NUEVA'!$A70,tabla_tipoveh[],2,FALSE),"sin valor seleccionado")</f>
        <v>sin valor seleccionado</v>
      </c>
      <c r="J28" s="56"/>
      <c r="K28" s="57"/>
      <c r="L28" s="57"/>
      <c r="M28" s="57"/>
      <c r="N28" s="57"/>
      <c r="O28" s="57"/>
      <c r="P28" s="59"/>
    </row>
    <row r="29" spans="1:16" x14ac:dyDescent="0.35">
      <c r="A29" s="55" t="str">
        <f>IFERROR(VLOOKUP('INSTALACION NUEVA'!$A71,tabla_tipoveh[],3,FALSE),"sin valor seleccionado")</f>
        <v>sin valor seleccionado</v>
      </c>
      <c r="B29" s="56"/>
      <c r="C29" s="57"/>
      <c r="D29" s="57"/>
      <c r="E29" s="57"/>
      <c r="F29" s="57"/>
      <c r="G29" s="57"/>
      <c r="H29" s="59"/>
      <c r="I29" s="55" t="str">
        <f>IFERROR(VLOOKUP('INSTALACION NUEVA'!$A71,tabla_tipoveh[],2,FALSE),"sin valor seleccionado")</f>
        <v>sin valor seleccionado</v>
      </c>
      <c r="J29" s="56"/>
      <c r="K29" s="57"/>
      <c r="L29" s="57"/>
      <c r="M29" s="57"/>
      <c r="N29" s="57"/>
      <c r="O29" s="57"/>
      <c r="P29" s="59"/>
    </row>
    <row r="30" spans="1:16" x14ac:dyDescent="0.35">
      <c r="A30" s="55" t="str">
        <f>IFERROR(VLOOKUP('INSTALACION NUEVA'!$A72,tabla_tipoveh[],3,FALSE),"sin valor seleccionado")</f>
        <v>sin valor seleccionado</v>
      </c>
      <c r="B30" s="56"/>
      <c r="C30" s="57"/>
      <c r="D30" s="57"/>
      <c r="E30" s="57"/>
      <c r="F30" s="57"/>
      <c r="G30" s="57"/>
      <c r="H30" s="59"/>
      <c r="I30" s="55" t="str">
        <f>IFERROR(VLOOKUP('INSTALACION NUEVA'!$A72,tabla_tipoveh[],2,FALSE),"sin valor seleccionado")</f>
        <v>sin valor seleccionado</v>
      </c>
      <c r="J30" s="56"/>
      <c r="K30" s="57"/>
      <c r="L30" s="57"/>
      <c r="M30" s="57"/>
      <c r="N30" s="57"/>
      <c r="O30" s="57"/>
      <c r="P30" s="59"/>
    </row>
    <row r="31" spans="1:16" x14ac:dyDescent="0.35">
      <c r="A31" s="55" t="str">
        <f>IFERROR(VLOOKUP('INSTALACION NUEVA'!$A73,tabla_tipoveh[],3,FALSE),"sin valor seleccionado")</f>
        <v>sin valor seleccionado</v>
      </c>
      <c r="B31" s="56"/>
      <c r="C31" s="57"/>
      <c r="D31" s="57"/>
      <c r="E31" s="57"/>
      <c r="F31" s="57"/>
      <c r="G31" s="57"/>
      <c r="H31" s="59"/>
      <c r="I31" s="55" t="str">
        <f>IFERROR(VLOOKUP('INSTALACION NUEVA'!$A73,tabla_tipoveh[],2,FALSE),"sin valor seleccionado")</f>
        <v>sin valor seleccionado</v>
      </c>
      <c r="J31" s="56"/>
      <c r="K31" s="57"/>
      <c r="L31" s="57"/>
      <c r="M31" s="57"/>
      <c r="N31" s="57"/>
      <c r="O31" s="57"/>
      <c r="P31" s="59"/>
    </row>
    <row r="32" spans="1:16" x14ac:dyDescent="0.35">
      <c r="A32" s="55" t="str">
        <f>IFERROR(VLOOKUP('INSTALACION NUEVA'!$A74,tabla_tipoveh[],3,FALSE),"sin valor seleccionado")</f>
        <v>sin valor seleccionado</v>
      </c>
      <c r="B32" s="56"/>
      <c r="C32" s="57"/>
      <c r="D32" s="57"/>
      <c r="E32" s="57"/>
      <c r="F32" s="57"/>
      <c r="G32" s="57"/>
      <c r="H32" s="59"/>
      <c r="I32" s="55" t="str">
        <f>IFERROR(VLOOKUP('INSTALACION NUEVA'!$A74,tabla_tipoveh[],2,FALSE),"sin valor seleccionado")</f>
        <v>sin valor seleccionado</v>
      </c>
      <c r="J32" s="56"/>
      <c r="K32" s="57"/>
      <c r="L32" s="57"/>
      <c r="M32" s="57"/>
      <c r="N32" s="57"/>
      <c r="O32" s="57"/>
      <c r="P32" s="59"/>
    </row>
    <row r="33" spans="1:16" x14ac:dyDescent="0.35">
      <c r="A33" s="55" t="str">
        <f>IFERROR(VLOOKUP('INSTALACION NUEVA'!$A75,tabla_tipoveh[],3,FALSE),"sin valor seleccionado")</f>
        <v>sin valor seleccionado</v>
      </c>
      <c r="B33" s="56"/>
      <c r="C33" s="57"/>
      <c r="D33" s="57"/>
      <c r="E33" s="57"/>
      <c r="F33" s="57"/>
      <c r="G33" s="57"/>
      <c r="H33" s="59"/>
      <c r="I33" s="55" t="str">
        <f>IFERROR(VLOOKUP('INSTALACION NUEVA'!$A75,tabla_tipoveh[],2,FALSE),"sin valor seleccionado")</f>
        <v>sin valor seleccionado</v>
      </c>
      <c r="J33" s="56"/>
      <c r="K33" s="57"/>
      <c r="L33" s="57"/>
      <c r="M33" s="57"/>
      <c r="N33" s="57"/>
      <c r="O33" s="57"/>
      <c r="P33" s="59"/>
    </row>
    <row r="34" spans="1:16" x14ac:dyDescent="0.35">
      <c r="A34" s="55" t="str">
        <f>IFERROR(VLOOKUP('INSTALACION NUEVA'!$A76,tabla_tipoveh[],3,FALSE),"sin valor seleccionado")</f>
        <v>sin valor seleccionado</v>
      </c>
      <c r="B34" s="56"/>
      <c r="C34" s="57"/>
      <c r="D34" s="57"/>
      <c r="E34" s="57"/>
      <c r="F34" s="57"/>
      <c r="G34" s="57"/>
      <c r="H34" s="59"/>
      <c r="I34" s="55" t="str">
        <f>IFERROR(VLOOKUP('INSTALACION NUEVA'!$A76,tabla_tipoveh[],2,FALSE),"sin valor seleccionado")</f>
        <v>sin valor seleccionado</v>
      </c>
      <c r="J34" s="56"/>
      <c r="K34" s="57"/>
      <c r="L34" s="57"/>
      <c r="M34" s="57"/>
      <c r="N34" s="57"/>
      <c r="O34" s="57"/>
      <c r="P34" s="59"/>
    </row>
    <row r="35" spans="1:16" x14ac:dyDescent="0.35">
      <c r="A35" s="55" t="str">
        <f>IFERROR(VLOOKUP('INSTALACION NUEVA'!$A77,tabla_tipoveh[],3,FALSE),"sin valor seleccionado")</f>
        <v>sin valor seleccionado</v>
      </c>
      <c r="B35" s="56"/>
      <c r="C35" s="57"/>
      <c r="D35" s="57"/>
      <c r="E35" s="57"/>
      <c r="F35" s="57"/>
      <c r="G35" s="57"/>
      <c r="H35" s="59"/>
      <c r="I35" s="55" t="str">
        <f>IFERROR(VLOOKUP('INSTALACION NUEVA'!$A77,tabla_tipoveh[],2,FALSE),"sin valor seleccionado")</f>
        <v>sin valor seleccionado</v>
      </c>
      <c r="J35" s="56"/>
      <c r="K35" s="57"/>
      <c r="L35" s="57"/>
      <c r="M35" s="57"/>
      <c r="N35" s="57"/>
      <c r="O35" s="57"/>
      <c r="P35" s="59"/>
    </row>
    <row r="36" spans="1:16" x14ac:dyDescent="0.35">
      <c r="A36" s="55" t="str">
        <f>IFERROR(VLOOKUP('INSTALACION NUEVA'!$A78,tabla_tipoveh[],3,FALSE),"sin valor seleccionado")</f>
        <v>sin valor seleccionado</v>
      </c>
      <c r="B36" s="56"/>
      <c r="C36" s="57"/>
      <c r="D36" s="57"/>
      <c r="E36" s="57"/>
      <c r="F36" s="57"/>
      <c r="G36" s="57"/>
      <c r="H36" s="59"/>
      <c r="I36" s="55" t="str">
        <f>IFERROR(VLOOKUP('INSTALACION NUEVA'!$A78,tabla_tipoveh[],2,FALSE),"sin valor seleccionado")</f>
        <v>sin valor seleccionado</v>
      </c>
      <c r="J36" s="56"/>
      <c r="K36" s="57"/>
      <c r="L36" s="57"/>
      <c r="M36" s="57"/>
      <c r="N36" s="57"/>
      <c r="O36" s="57"/>
      <c r="P36" s="59"/>
    </row>
    <row r="37" spans="1:16" x14ac:dyDescent="0.35">
      <c r="A37" s="55" t="str">
        <f>IFERROR(VLOOKUP('INSTALACION NUEVA'!$A79,tabla_tipoveh[],3,FALSE),"sin valor seleccionado")</f>
        <v>sin valor seleccionado</v>
      </c>
      <c r="B37" s="56"/>
      <c r="C37" s="57"/>
      <c r="D37" s="57"/>
      <c r="E37" s="57"/>
      <c r="F37" s="57"/>
      <c r="G37" s="57"/>
      <c r="H37" s="59"/>
      <c r="I37" s="55" t="str">
        <f>IFERROR(VLOOKUP('INSTALACION NUEVA'!$A79,tabla_tipoveh[],2,FALSE),"sin valor seleccionado")</f>
        <v>sin valor seleccionado</v>
      </c>
      <c r="J37" s="56"/>
      <c r="K37" s="57"/>
      <c r="L37" s="57"/>
      <c r="M37" s="57"/>
      <c r="N37" s="57"/>
      <c r="O37" s="57"/>
      <c r="P37" s="59"/>
    </row>
    <row r="38" spans="1:16" x14ac:dyDescent="0.35">
      <c r="A38" s="55" t="str">
        <f>IFERROR(VLOOKUP('INSTALACION NUEVA'!$A80,tabla_tipoveh[],3,FALSE),"sin valor seleccionado")</f>
        <v>sin valor seleccionado</v>
      </c>
      <c r="B38" s="56"/>
      <c r="C38" s="57"/>
      <c r="D38" s="57"/>
      <c r="E38" s="57"/>
      <c r="F38" s="57"/>
      <c r="G38" s="57"/>
      <c r="H38" s="59"/>
      <c r="I38" s="55" t="str">
        <f>IFERROR(VLOOKUP('INSTALACION NUEVA'!$A80,tabla_tipoveh[],2,FALSE),"sin valor seleccionado")</f>
        <v>sin valor seleccionado</v>
      </c>
      <c r="J38" s="56"/>
      <c r="K38" s="57"/>
      <c r="L38" s="57"/>
      <c r="M38" s="57"/>
      <c r="N38" s="57"/>
      <c r="O38" s="57"/>
      <c r="P38" s="59"/>
    </row>
    <row r="39" spans="1:16" x14ac:dyDescent="0.35">
      <c r="A39" s="55" t="str">
        <f>IFERROR(VLOOKUP('INSTALACION NUEVA'!$A81,tabla_tipoveh[],3,FALSE),"sin valor seleccionado")</f>
        <v>sin valor seleccionado</v>
      </c>
      <c r="B39" s="56"/>
      <c r="C39" s="57"/>
      <c r="D39" s="57"/>
      <c r="E39" s="57"/>
      <c r="F39" s="57"/>
      <c r="G39" s="57"/>
      <c r="H39" s="59"/>
      <c r="I39" s="55" t="str">
        <f>IFERROR(VLOOKUP('INSTALACION NUEVA'!$A81,tabla_tipoveh[],2,FALSE),"sin valor seleccionado")</f>
        <v>sin valor seleccionado</v>
      </c>
      <c r="J39" s="56"/>
      <c r="K39" s="57"/>
      <c r="L39" s="57"/>
      <c r="M39" s="57"/>
      <c r="N39" s="57"/>
      <c r="O39" s="57"/>
      <c r="P39" s="59"/>
    </row>
    <row r="40" spans="1:16" x14ac:dyDescent="0.35">
      <c r="A40" s="55" t="str">
        <f>IFERROR(VLOOKUP('INSTALACION NUEVA'!$A82,tabla_tipoveh[],3,FALSE),"sin valor seleccionado")</f>
        <v>sin valor seleccionado</v>
      </c>
      <c r="B40" s="56"/>
      <c r="C40" s="57"/>
      <c r="D40" s="57"/>
      <c r="E40" s="57"/>
      <c r="F40" s="57"/>
      <c r="G40" s="57"/>
      <c r="H40" s="59"/>
      <c r="I40" s="55" t="str">
        <f>IFERROR(VLOOKUP('INSTALACION NUEVA'!$A82,tabla_tipoveh[],2,FALSE),"sin valor seleccionado")</f>
        <v>sin valor seleccionado</v>
      </c>
      <c r="J40" s="56"/>
      <c r="K40" s="57"/>
      <c r="L40" s="57"/>
      <c r="M40" s="57"/>
      <c r="N40" s="57"/>
      <c r="O40" s="57"/>
      <c r="P40" s="59"/>
    </row>
    <row r="41" spans="1:16" x14ac:dyDescent="0.35">
      <c r="A41" s="55" t="str">
        <f>IFERROR(VLOOKUP('INSTALACION NUEVA'!$A83,tabla_tipoveh[],3,FALSE),"sin valor seleccionado")</f>
        <v>sin valor seleccionado</v>
      </c>
      <c r="B41" s="56"/>
      <c r="C41" s="57"/>
      <c r="D41" s="57"/>
      <c r="E41" s="57"/>
      <c r="F41" s="57"/>
      <c r="G41" s="57"/>
      <c r="H41" s="59"/>
      <c r="I41" s="55" t="str">
        <f>IFERROR(VLOOKUP('INSTALACION NUEVA'!$A83,tabla_tipoveh[],2,FALSE),"sin valor seleccionado")</f>
        <v>sin valor seleccionado</v>
      </c>
      <c r="J41" s="56"/>
      <c r="K41" s="57"/>
      <c r="L41" s="57"/>
      <c r="M41" s="57"/>
      <c r="N41" s="57"/>
      <c r="O41" s="57"/>
      <c r="P41" s="59"/>
    </row>
    <row r="42" spans="1:16" x14ac:dyDescent="0.35">
      <c r="A42" s="55" t="str">
        <f>IFERROR(VLOOKUP('INSTALACION NUEVA'!$A84,tabla_tipoveh[],3,FALSE),"sin valor seleccionado")</f>
        <v>sin valor seleccionado</v>
      </c>
      <c r="B42" s="56"/>
      <c r="C42" s="57"/>
      <c r="D42" s="57"/>
      <c r="E42" s="57"/>
      <c r="F42" s="57"/>
      <c r="G42" s="57"/>
      <c r="H42" s="59"/>
      <c r="I42" s="55" t="str">
        <f>IFERROR(VLOOKUP('INSTALACION NUEVA'!$A84,tabla_tipoveh[],2,FALSE),"sin valor seleccionado")</f>
        <v>sin valor seleccionado</v>
      </c>
      <c r="J42" s="56"/>
      <c r="K42" s="57"/>
      <c r="L42" s="57"/>
      <c r="M42" s="57"/>
      <c r="N42" s="57"/>
      <c r="O42" s="57"/>
      <c r="P42" s="59"/>
    </row>
    <row r="43" spans="1:16" x14ac:dyDescent="0.35">
      <c r="A43" s="55" t="str">
        <f>IFERROR(VLOOKUP('INSTALACION NUEVA'!$A85,tabla_tipoveh[],3,FALSE),"sin valor seleccionado")</f>
        <v>sin valor seleccionado</v>
      </c>
      <c r="B43" s="56"/>
      <c r="C43" s="57"/>
      <c r="D43" s="57"/>
      <c r="E43" s="57"/>
      <c r="F43" s="57"/>
      <c r="G43" s="57"/>
      <c r="H43" s="59"/>
      <c r="I43" s="55" t="str">
        <f>IFERROR(VLOOKUP('INSTALACION NUEVA'!$A85,tabla_tipoveh[],2,FALSE),"sin valor seleccionado")</f>
        <v>sin valor seleccionado</v>
      </c>
      <c r="J43" s="56"/>
      <c r="K43" s="57"/>
      <c r="L43" s="57"/>
      <c r="M43" s="57"/>
      <c r="N43" s="57"/>
      <c r="O43" s="57"/>
      <c r="P43" s="59"/>
    </row>
    <row r="44" spans="1:16" ht="15" thickBot="1" x14ac:dyDescent="0.4">
      <c r="A44" s="60" t="str">
        <f>IFERROR(VLOOKUP('INSTALACION NUEVA'!$A86,tabla_tipoveh[],3,FALSE),"sin valor seleccionado")</f>
        <v>sin valor seleccionado</v>
      </c>
      <c r="B44" s="61"/>
      <c r="C44" s="62"/>
      <c r="D44" s="62"/>
      <c r="E44" s="62"/>
      <c r="F44" s="62"/>
      <c r="G44" s="62"/>
      <c r="H44" s="64"/>
      <c r="I44" s="60" t="str">
        <f>IFERROR(VLOOKUP('INSTALACION NUEVA'!$A86,tabla_tipoveh[],2,FALSE),"sin valor seleccionado")</f>
        <v>sin valor seleccionado</v>
      </c>
      <c r="J44" s="61"/>
      <c r="K44" s="62"/>
      <c r="L44" s="62"/>
      <c r="M44" s="62"/>
      <c r="N44" s="62"/>
      <c r="O44" s="62"/>
      <c r="P44" s="64"/>
    </row>
  </sheetData>
  <mergeCells count="2">
    <mergeCell ref="A1:H1"/>
    <mergeCell ref="I1:P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4d9507f2-eaf2-455c-8880-b12796c5e1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57CD40F1D1A341A0ABF6F1D6952B21" ma:contentTypeVersion="18" ma:contentTypeDescription="Create a new document." ma:contentTypeScope="" ma:versionID="79cff674db6364d4653f986d8431917c">
  <xsd:schema xmlns:xsd="http://www.w3.org/2001/XMLSchema" xmlns:xs="http://www.w3.org/2001/XMLSchema" xmlns:p="http://schemas.microsoft.com/office/2006/metadata/properties" xmlns:ns3="b1ead37c-b116-44c8-8021-f3870a382400" xmlns:ns4="4d9507f2-eaf2-455c-8880-b12796c5e1e6" targetNamespace="http://schemas.microsoft.com/office/2006/metadata/properties" ma:root="true" ma:fieldsID="fd0dce465f0ea385531eb36836c9b0cf" ns3:_="" ns4:_="">
    <xsd:import namespace="b1ead37c-b116-44c8-8021-f3870a382400"/>
    <xsd:import namespace="4d9507f2-eaf2-455c-8880-b12796c5e1e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LengthInSeconds" minOccurs="0"/>
                <xsd:element ref="ns4:MediaServiceObjectDetectorVersions" minOccurs="0"/>
                <xsd:element ref="ns4:MediaServiceSearchProperties" minOccurs="0"/>
                <xsd:element ref="ns4:_activity" minOccurs="0"/>
                <xsd:element ref="ns4:MediaServiceSystemTag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ead37c-b116-44c8-8021-f3870a38240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9507f2-eaf2-455c-8880-b12796c5e1e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4764A4-D3BA-45A6-8B4D-86AA23384843}">
  <ds:schemaRefs>
    <ds:schemaRef ds:uri="http://schemas.microsoft.com/sharepoint/v3/contenttype/forms"/>
  </ds:schemaRefs>
</ds:datastoreItem>
</file>

<file path=customXml/itemProps2.xml><?xml version="1.0" encoding="utf-8"?>
<ds:datastoreItem xmlns:ds="http://schemas.openxmlformats.org/officeDocument/2006/customXml" ds:itemID="{66C89CD6-56BB-4857-B257-52417BE06CA0}">
  <ds:schemaRefs>
    <ds:schemaRef ds:uri="http://schemas.microsoft.com/office/2006/metadata/properties"/>
    <ds:schemaRef ds:uri="http://schemas.microsoft.com/office/infopath/2007/PartnerControls"/>
    <ds:schemaRef ds:uri="4d9507f2-eaf2-455c-8880-b12796c5e1e6"/>
  </ds:schemaRefs>
</ds:datastoreItem>
</file>

<file path=customXml/itemProps3.xml><?xml version="1.0" encoding="utf-8"?>
<ds:datastoreItem xmlns:ds="http://schemas.openxmlformats.org/officeDocument/2006/customXml" ds:itemID="{879023E0-1964-49C3-9635-FECE157225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ead37c-b116-44c8-8021-f3870a382400"/>
    <ds:schemaRef ds:uri="4d9507f2-eaf2-455c-8880-b12796c5e1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51</vt:i4>
      </vt:variant>
    </vt:vector>
  </HeadingPairs>
  <TitlesOfParts>
    <vt:vector size="61" baseType="lpstr">
      <vt:lpstr>INICIO</vt:lpstr>
      <vt:lpstr>INSTALACION NUEVA</vt:lpstr>
      <vt:lpstr>INSTALACION EXISTENTE</vt:lpstr>
      <vt:lpstr>BAJA INSTALACION</vt:lpstr>
      <vt:lpstr>INSTALACIONES</vt:lpstr>
      <vt:lpstr>MANTENEDORES</vt:lpstr>
      <vt:lpstr>PROPIETARIOS</vt:lpstr>
      <vt:lpstr>LISTADO VEHICULOS</vt:lpstr>
      <vt:lpstr>HOJA AUXILIAR 1</vt:lpstr>
      <vt:lpstr>HOJA AUXILIAR 2</vt:lpstr>
      <vt:lpstr>'HOJA AUXILIAR 1'!autorell_ciudinst</vt:lpstr>
      <vt:lpstr>autorell_ciudinst</vt:lpstr>
      <vt:lpstr>'HOJA AUXILIAR 1'!autorell_codinst</vt:lpstr>
      <vt:lpstr>autorell_codinst</vt:lpstr>
      <vt:lpstr>'HOJA AUXILIAR 1'!autorell_codmant</vt:lpstr>
      <vt:lpstr>autorell_codmant</vt:lpstr>
      <vt:lpstr>'HOJA AUXILIAR 1'!autorell_correoprop</vt:lpstr>
      <vt:lpstr>autorell_correoprop</vt:lpstr>
      <vt:lpstr>'HOJA AUXILIAR 1'!autorell_cpinst</vt:lpstr>
      <vt:lpstr>autorell_cpinst</vt:lpstr>
      <vt:lpstr>'HOJA AUXILIAR 1'!autorell_dirinst</vt:lpstr>
      <vt:lpstr>autorell_dirinst</vt:lpstr>
      <vt:lpstr>'HOJA AUXILIAR 1'!autorell_nominst</vt:lpstr>
      <vt:lpstr>autorell_nominst</vt:lpstr>
      <vt:lpstr>'HOJA AUXILIAR 1'!autorell_nommant</vt:lpstr>
      <vt:lpstr>autorell_nommant</vt:lpstr>
      <vt:lpstr>'HOJA AUXILIAR 1'!autorell_nomprop</vt:lpstr>
      <vt:lpstr>autorell_nomprop</vt:lpstr>
      <vt:lpstr>'HOJA AUXILIAR 1'!autorell_provinst</vt:lpstr>
      <vt:lpstr>autorell_provinst</vt:lpstr>
      <vt:lpstr>'HOJA AUXILIAR 1'!listades_cifmant</vt:lpstr>
      <vt:lpstr>listades_cifmant</vt:lpstr>
      <vt:lpstr>'HOJA AUXILIAR 1'!listades_cifprop</vt:lpstr>
      <vt:lpstr>listades_cifprop</vt:lpstr>
      <vt:lpstr>'HOJA AUXILIAR 1'!listades_codinst</vt:lpstr>
      <vt:lpstr>listades_codinst</vt:lpstr>
      <vt:lpstr>listades_equipoauditor</vt:lpstr>
      <vt:lpstr>'HOJA AUXILIAR 1'!listades_intervencion</vt:lpstr>
      <vt:lpstr>listades_intervencion</vt:lpstr>
      <vt:lpstr>'HOJA AUXILIAR 1'!listades_serie_altavelocidad</vt:lpstr>
      <vt:lpstr>listades_serie_altavelocidad</vt:lpstr>
      <vt:lpstr>'HOJA AUXILIAR 1'!listades_serie_autodiesel</vt:lpstr>
      <vt:lpstr>listades_serie_autodiesel</vt:lpstr>
      <vt:lpstr>'HOJA AUXILIAR 1'!listades_serie_autoelectrico</vt:lpstr>
      <vt:lpstr>listades_serie_autoelectrico</vt:lpstr>
      <vt:lpstr>'HOJA AUXILIAR 1'!listades_serie_coche</vt:lpstr>
      <vt:lpstr>listades_serie_coche</vt:lpstr>
      <vt:lpstr>'HOJA AUXILIAR 1'!listades_serie_hibrido</vt:lpstr>
      <vt:lpstr>listades_serie_hibrido</vt:lpstr>
      <vt:lpstr>'HOJA AUXILIAR 1'!listades_serie_locodiesel</vt:lpstr>
      <vt:lpstr>listades_serie_locodiesel</vt:lpstr>
      <vt:lpstr>'HOJA AUXILIAR 1'!listades_serie_locoelectrica</vt:lpstr>
      <vt:lpstr>listades_serie_locoelectrica</vt:lpstr>
      <vt:lpstr>'HOJA AUXILIAR 1'!listades_serie_materialauxiliar</vt:lpstr>
      <vt:lpstr>listades_serie_materialauxiliar</vt:lpstr>
      <vt:lpstr>'HOJA AUXILIAR 1'!listades_serie_materialhistorico</vt:lpstr>
      <vt:lpstr>listades_serie_materialhistorico</vt:lpstr>
      <vt:lpstr>'HOJA AUXILIAR 1'!listades_serie_vagon</vt:lpstr>
      <vt:lpstr>listades_serie_vagon</vt:lpstr>
      <vt:lpstr>'HOJA AUXILIAR 1'!listades_tipoveh</vt:lpstr>
      <vt:lpstr>listades_tipoveh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Mier Buenhombre Miguel Ángel</dc:creator>
  <cp:keywords/>
  <dc:description/>
  <cp:lastModifiedBy>Mier Buenhombre Miguel Ángel</cp:lastModifiedBy>
  <cp:revision/>
  <dcterms:created xsi:type="dcterms:W3CDTF">2024-09-30T10:16:16Z</dcterms:created>
  <dcterms:modified xsi:type="dcterms:W3CDTF">2026-02-23T08:58:30Z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0x0101002757CD40F1D1A341A0ABF6F1D6952B21</vt:lpwstr>
  </property>
</Properties>
</file>